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общения на сайт\1\"/>
    </mc:Choice>
  </mc:AlternateContent>
  <bookViews>
    <workbookView xWindow="240" yWindow="1095" windowWidth="14220" windowHeight="6045"/>
  </bookViews>
  <sheets>
    <sheet name="Статистика" sheetId="1" r:id="rId1"/>
    <sheet name="тематика " sheetId="3" r:id="rId2"/>
    <sheet name="контроль" sheetId="4" r:id="rId3"/>
  </sheets>
  <definedNames>
    <definedName name="_Наименование_субъекта_Российской_Фе" localSheetId="2">#REF!</definedName>
    <definedName name="_xlnm._FilterDatabase" localSheetId="1" hidden="1">'тематика '!$A$3:$F$83</definedName>
    <definedName name="_xlnm.Print_Area" localSheetId="2">контроль!$A$1:$J$10</definedName>
    <definedName name="_xlnm.Print_Area" localSheetId="0">Статистика!$A$1:$Q$12</definedName>
    <definedName name="_xlnm.Print_Area" localSheetId="1">'тематика '!$A$1:$F$83</definedName>
  </definedNames>
  <calcPr calcId="152511"/>
</workbook>
</file>

<file path=xl/calcChain.xml><?xml version="1.0" encoding="utf-8"?>
<calcChain xmlns="http://schemas.openxmlformats.org/spreadsheetml/2006/main">
  <c r="E14" i="3" l="1"/>
  <c r="E12" i="3"/>
  <c r="E46" i="3"/>
  <c r="E78" i="3" l="1"/>
  <c r="E75" i="3"/>
  <c r="E37" i="3"/>
  <c r="E9" i="3"/>
  <c r="I11" i="1" l="1"/>
  <c r="D11" i="1"/>
  <c r="C11" i="1" l="1"/>
  <c r="E81" i="3"/>
  <c r="C83" i="3" l="1"/>
  <c r="E41" i="3" l="1"/>
  <c r="E29" i="3"/>
  <c r="D10" i="4" l="1"/>
  <c r="E10" i="4"/>
  <c r="F10" i="4"/>
  <c r="G10" i="4"/>
  <c r="H10" i="4"/>
  <c r="I10" i="4"/>
  <c r="J10" i="4"/>
  <c r="C10" i="4"/>
  <c r="E12" i="1"/>
  <c r="F12" i="1"/>
  <c r="G12" i="1"/>
  <c r="H12" i="1"/>
  <c r="J12" i="1"/>
  <c r="K12" i="1"/>
  <c r="L12" i="1"/>
  <c r="M12" i="1"/>
  <c r="N12" i="1"/>
  <c r="O12" i="1"/>
  <c r="P12" i="1"/>
  <c r="Q12" i="1"/>
  <c r="I12" i="1" l="1"/>
  <c r="E33" i="3" l="1"/>
  <c r="E26" i="3"/>
  <c r="E8" i="3"/>
  <c r="E34" i="3" l="1"/>
  <c r="E35" i="3"/>
  <c r="E80" i="3" l="1"/>
  <c r="E74" i="3"/>
  <c r="E23" i="3"/>
  <c r="E77" i="3"/>
  <c r="E40" i="3" l="1"/>
  <c r="E11" i="3"/>
  <c r="E6" i="3"/>
  <c r="E27" i="3"/>
  <c r="E21" i="3"/>
  <c r="E7" i="3"/>
  <c r="E10" i="3"/>
  <c r="D12" i="1" l="1"/>
  <c r="C12" i="1" l="1"/>
  <c r="E13" i="3"/>
  <c r="E15" i="3"/>
  <c r="E16" i="3"/>
  <c r="E17" i="3"/>
  <c r="E18" i="3"/>
  <c r="E19" i="3"/>
  <c r="E20" i="3"/>
  <c r="E22" i="3"/>
  <c r="E24" i="3"/>
  <c r="E25" i="3"/>
  <c r="E28" i="3"/>
  <c r="E30" i="3"/>
  <c r="E31" i="3"/>
  <c r="E32" i="3"/>
  <c r="E36" i="3"/>
  <c r="E38" i="3"/>
  <c r="E39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6" i="3"/>
  <c r="E79" i="3"/>
  <c r="E82" i="3"/>
  <c r="D83" i="3"/>
  <c r="E83" i="3" l="1"/>
  <c r="F14" i="3" s="1"/>
  <c r="F46" i="3" l="1"/>
  <c r="F12" i="3"/>
  <c r="F75" i="3"/>
  <c r="F78" i="3"/>
  <c r="F9" i="3"/>
  <c r="F37" i="3"/>
  <c r="F41" i="3"/>
  <c r="F81" i="3"/>
  <c r="F33" i="3"/>
  <c r="F29" i="3"/>
  <c r="F8" i="3"/>
  <c r="F26" i="3"/>
  <c r="F80" i="3"/>
  <c r="F35" i="3"/>
  <c r="F34" i="3"/>
  <c r="F23" i="3"/>
  <c r="F74" i="3"/>
  <c r="F40" i="3"/>
  <c r="F77" i="3"/>
  <c r="F6" i="3"/>
  <c r="F11" i="3"/>
  <c r="F21" i="3" l="1"/>
  <c r="F27" i="3"/>
  <c r="F82" i="3"/>
  <c r="F79" i="3"/>
  <c r="F38" i="3"/>
  <c r="F28" i="3" l="1"/>
  <c r="F30" i="3"/>
  <c r="F54" i="3"/>
  <c r="F22" i="3"/>
  <c r="F24" i="3"/>
  <c r="F7" i="3"/>
  <c r="F59" i="3"/>
  <c r="F76" i="3"/>
  <c r="F31" i="3"/>
  <c r="F13" i="3"/>
  <c r="F45" i="3"/>
  <c r="F18" i="3"/>
  <c r="F16" i="3"/>
  <c r="F53" i="3"/>
  <c r="F50" i="3"/>
  <c r="F39" i="3"/>
  <c r="F67" i="3"/>
  <c r="F10" i="3"/>
  <c r="F17" i="3"/>
  <c r="F43" i="3"/>
  <c r="F32" i="3"/>
  <c r="F71" i="3"/>
  <c r="F20" i="3"/>
  <c r="F73" i="3"/>
  <c r="F25" i="3"/>
  <c r="F19" i="3"/>
  <c r="F36" i="3"/>
  <c r="F15" i="3"/>
  <c r="F70" i="3"/>
  <c r="F51" i="3"/>
  <c r="F65" i="3"/>
  <c r="F63" i="3"/>
  <c r="F66" i="3"/>
  <c r="F72" i="3" l="1"/>
  <c r="F60" i="3"/>
  <c r="F69" i="3"/>
  <c r="F61" i="3"/>
  <c r="F68" i="3"/>
  <c r="F49" i="3"/>
  <c r="F57" i="3"/>
  <c r="F64" i="3"/>
  <c r="F56" i="3"/>
  <c r="F48" i="3"/>
  <c r="F44" i="3"/>
  <c r="F58" i="3"/>
  <c r="F55" i="3"/>
  <c r="F42" i="3"/>
  <c r="F52" i="3"/>
  <c r="F62" i="3"/>
  <c r="F47" i="3"/>
  <c r="F83" i="3" l="1"/>
</calcChain>
</file>

<file path=xl/sharedStrings.xml><?xml version="1.0" encoding="utf-8"?>
<sst xmlns="http://schemas.openxmlformats.org/spreadsheetml/2006/main" count="133" uniqueCount="123">
  <si>
    <t>Принято граждан</t>
  </si>
  <si>
    <t>ИТОГО</t>
  </si>
  <si>
    <t xml:space="preserve">№
п/п
</t>
  </si>
  <si>
    <t xml:space="preserve">Наименование тематики обращения
</t>
  </si>
  <si>
    <t>Наименование территориального налогового органа</t>
  </si>
  <si>
    <t>всего</t>
  </si>
  <si>
    <t>0003.0008.0086.0538 Налоговые преференции и льготы физическим лицам</t>
  </si>
  <si>
    <t>0003.0008.0086.0540 Земельный налог</t>
  </si>
  <si>
    <t>0003.0008.0086.0543 Транспортный налог</t>
  </si>
  <si>
    <t>0003.0008.0086.0544 Налог на имущество</t>
  </si>
  <si>
    <t>0003.0008.0086.0545 Налог на доходы физических лиц</t>
  </si>
  <si>
    <t>0003.0008.0086.0551 Учет налогоплательщиков. Получение и отказ от ИНН</t>
  </si>
  <si>
    <t>0003.0008.0086.0552 Организация работы с налогоплательщиками</t>
  </si>
  <si>
    <t>0003.0008.0086.0553 Актуализация сведений об объектах налогообложения</t>
  </si>
  <si>
    <t>0003.0008.0086.0554 Получение налоговых уведомлений об уплате налога</t>
  </si>
  <si>
    <t>0003.0008.0086.0556 Контроль и надзор в налоговой сфере</t>
  </si>
  <si>
    <t>0003.0008.0086.0557 Возврат или зачет излишне уплаченных или излишне взысканных сумм налогов, сборов, взносов, пеней и штрафов</t>
  </si>
  <si>
    <t>0003.0008.0086.0558 Задолженность по налогам, сборам и взносам в бюджеты государственных внебюджетных фондов</t>
  </si>
  <si>
    <t>0003.0008.0086.0560 Уклонение от налогообложения</t>
  </si>
  <si>
    <t>0003.0008.0086.0565 Регистрация юридических лиц, физических лиц в качестве индивидуальных предпринимателей и крестьянских (фермерских) хозяйств</t>
  </si>
  <si>
    <t>0003.0008.0086.0568 Регистрация контрольно-кассовой техники, используемой организациями и индивидуальными предпринимателями</t>
  </si>
  <si>
    <t>0003.0008.0086.0548 Налогообложение малого бизнеса, специальных налоговых режимов</t>
  </si>
  <si>
    <t>0003.0008.0086.0564 Контроль исполнения налогового законодательства физическими и юридическими лицами</t>
  </si>
  <si>
    <t>в том числе</t>
  </si>
  <si>
    <t>из МИ ФНС России по ЦОД</t>
  </si>
  <si>
    <t>из Администрации Президента Российской Федерации</t>
  </si>
  <si>
    <t>Обратиться в ФНС России</t>
  </si>
  <si>
    <t>№ п/п</t>
  </si>
  <si>
    <t xml:space="preserve">Наименование территориального налогового органа </t>
  </si>
  <si>
    <t xml:space="preserve">Количество поступивших обращений </t>
  </si>
  <si>
    <t>в т.ч.</t>
  </si>
  <si>
    <t>через электронные сервисы:</t>
  </si>
  <si>
    <t>на бумажном носителе</t>
  </si>
  <si>
    <t>ФГИС ДО</t>
  </si>
  <si>
    <t>ЛК</t>
  </si>
  <si>
    <t>Кол-во обращений, перенаправленных на исполнение в другой ТНО</t>
  </si>
  <si>
    <t xml:space="preserve">Кол-во  поступивших
обращений
</t>
  </si>
  <si>
    <t xml:space="preserve">Кол-во 
обращений, поставленных на контроль 
в отчетном периоде
</t>
  </si>
  <si>
    <t xml:space="preserve">Кол-во 
обращений,  срок исполнения продлен в отчетном периоде
</t>
  </si>
  <si>
    <t xml:space="preserve">Кол-во 
обращений, исполненных в отчетном периоде
</t>
  </si>
  <si>
    <t>%            обращений, исполненных с нарушением срока к количеству обращений, поставленных на контроль</t>
  </si>
  <si>
    <t>из них</t>
  </si>
  <si>
    <t>с нарушением срока  исполнения</t>
  </si>
  <si>
    <t>из вышестоящего налогового органа</t>
  </si>
  <si>
    <t>Общее                      количество поступивших 
обращений</t>
  </si>
  <si>
    <t>% к общему 
количеству 
поступивших обращений</t>
  </si>
  <si>
    <t>0003.0008.0086.0562 Оказание услуг в электронной форме. Пользование информационными ресурсами</t>
  </si>
  <si>
    <t>0003.0008.0086.0559 Предоставление отсрочки или рассрочки по уплате налога, сбора, пени, штрафа</t>
  </si>
  <si>
    <t xml:space="preserve"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 </t>
  </si>
  <si>
    <t>0003.0008.0086.0561 Доступ к персонифицированной информации о состоянии расчета с бюджетом</t>
  </si>
  <si>
    <t>0003.0008.0086.0547 Госпошлины</t>
  </si>
  <si>
    <t>0003.0008.0086.0566 Регистрация физических лиц в качестве индивидуальных предпринимателей</t>
  </si>
  <si>
    <t>0001.0002.0027.0124 Действие (бездействие) при рассмотрении обращения</t>
  </si>
  <si>
    <t>0001.0003.0030.0202 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</si>
  <si>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0002.0007.0068.0279 Исчисление и уплата страховых взносов в бюджеты государственных внебюджетных фондов</t>
  </si>
  <si>
    <t>0001.0002.0027.0132 Предоставление дополнительных документов и материалов</t>
  </si>
  <si>
    <t>0001.0002.0027.0122 Неполучение ответа на обращение</t>
  </si>
  <si>
    <t>0003.0008.0086.0567 Надзор в области организации и проведения азартных игр и лотерей</t>
  </si>
  <si>
    <t>0001.0002.0027.0133 Истребование дополнительных документов и материалов, в том числе в электронной форме</t>
  </si>
  <si>
    <t>0002.0006.0065.0254 Вопросы кадрового обеспечения организаций, предприятий и учреждений. Резерв управленческих кадров</t>
  </si>
  <si>
    <t>0001.0002.0024.0079 Предоставление сведений о доходах, расходах, об имуществе и обязательствах имущественного характера</t>
  </si>
  <si>
    <t>0003.0008.0086.0541 Налог на добавленную стоимость</t>
  </si>
  <si>
    <t>0003.0008.0086.0549 Юридические вопросы по налогам и сборам</t>
  </si>
  <si>
    <t>0002.0006.0064.0250 Трудовые отношения. Заключение, изменение и прекращение трудового договора</t>
  </si>
  <si>
    <t>0001.0002.0027.0128 Некорректные обращения</t>
  </si>
  <si>
    <t>0001.0002.0027.0129 Обращения, не поддающиеся прочтению</t>
  </si>
  <si>
    <t>0003.0008.0086.0555 Налоговая отчетность</t>
  </si>
  <si>
    <t>0003.0008.0086.0563 Маркировка товаров контрольными (идентификационными) знаками</t>
  </si>
  <si>
    <t>0001.0002.0023.0064 Деятельность органов исполнительной власти субъекта Российской Федерации. Принимаемые решения</t>
  </si>
  <si>
    <t>0001.0003.0041.0219 Интеллектуальная собственность. Патенты, соблюдение авторского права и смежных прав</t>
  </si>
  <si>
    <t>0003.0008.0086.0539 Водный налог</t>
  </si>
  <si>
    <t>0003.0008.0086.0546 Налог на прибыль</t>
  </si>
  <si>
    <t>0001.0002.0027.0131 Прекращение рассмотрения обращения</t>
  </si>
  <si>
    <t>0003.0008.0089.0623 Нарушение валютного законодательства Российской Федерации и актов органов валютного регулирования</t>
  </si>
  <si>
    <t>0003.0008.0086.0550 Нологообложение алкогольной продукции</t>
  </si>
  <si>
    <t>0002.0007.0072.0288 Просьбы об оказании финансовой помощи</t>
  </si>
  <si>
    <t>с нарушением 
срока перенаправления</t>
  </si>
  <si>
    <t xml:space="preserve">всего </t>
  </si>
  <si>
    <t>ТКС</t>
  </si>
  <si>
    <t>в  т.ч.</t>
  </si>
  <si>
    <t>СЭД</t>
  </si>
  <si>
    <t>СООН</t>
  </si>
  <si>
    <t>Количество поступивших 
обращений СЭД</t>
  </si>
  <si>
    <t>Количество поступивших 
обращений в СООН</t>
  </si>
  <si>
    <t>из других ведомств (бумага + эл.вид)</t>
  </si>
  <si>
    <t>УФНС России по Тверской области</t>
  </si>
  <si>
    <t xml:space="preserve">ВСЕГО ПО РЕГИОНУ: </t>
  </si>
  <si>
    <t>Управление</t>
  </si>
  <si>
    <t>0001.0002.0027.0135 Предоставление ответа, размещенного на официальном сайте в сети «Интернет»</t>
  </si>
  <si>
    <t>0001.0003.0030.0471 Проблемы предпринимателей‚ работающих без образования юридического лица</t>
  </si>
  <si>
    <t>0001.0003.0041.0000 Интеллектуальная собственность (исключительные права) (за исключением международного частного права)</t>
  </si>
  <si>
    <t xml:space="preserve">0003.0012.0132.0877 Оказание услуг в электронном виде </t>
  </si>
  <si>
    <t>По другим вопросам</t>
  </si>
  <si>
    <t>0001.0002.0027.0134 Ознакомление с документами и материалами, касающимися рассмотрения обращений</t>
  </si>
  <si>
    <t>0001.0003.0030.0215 Преобретение права собственности. Прекращение права собственности</t>
  </si>
  <si>
    <t>0001.0002.0023.0062 Деятельность федеральных государственных органов, министерств и других федеральных органов исполнительной власти. Принимаемые решения</t>
  </si>
  <si>
    <t>0001.0002.0025.0092 Государственные и муниципальные услуги (многофункциональные центры)</t>
  </si>
  <si>
    <t>0003.0008.0077.0457 Стратегия и перспективы развития</t>
  </si>
  <si>
    <t>0003.0008.0092.0628 Проверка деятельности хозяйствующих субьектов</t>
  </si>
  <si>
    <t>0001.0002.0027.0149 0001.0002.0027.0149 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</si>
  <si>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0003.0008.0087.0580 Банковское регулирование и надзор за деятельностью кредитных организаций</t>
  </si>
  <si>
    <t>0004.0016.0162.1021 Регистрация по месту жительства и пребывания</t>
  </si>
  <si>
    <t>0002.0006.0065.0263 Трудовые конфликты. Решение трудовых споров</t>
  </si>
  <si>
    <t>0002.0006.0065.0264 Надзор и контроль за соблюдением трудового законадательства</t>
  </si>
  <si>
    <t>0001.0002.0024.0067 Поступление на гос.службу РФ</t>
  </si>
  <si>
    <t>0001.0003.0031.0203 Регестрация, перерегистрация юридических лиц всех форм собственности и видов деятельности.</t>
  </si>
  <si>
    <t>0002.0006.0065.0257.  Выплата заработной платы.</t>
  </si>
  <si>
    <t>0001.0003.0037.0210 Государственная регистрация прав на недвижимое имущество и сделок с ним</t>
  </si>
  <si>
    <t>0003.0008.0086.0537 Государственная политика в налоговой сфере</t>
  </si>
  <si>
    <t xml:space="preserve">0003.0016.0162.1022 Противопожарная служба, соблюдение норм противопожарной безопасности. </t>
  </si>
  <si>
    <t>0001.0002.0024.0069 Прохождение государственной службы РФ</t>
  </si>
  <si>
    <t>0002.0007.0071.0282 Назначеине пенсий</t>
  </si>
  <si>
    <t>0003.0008.0089.0622 Валютное регулирование</t>
  </si>
  <si>
    <t>003.0010.0116.0791 Утилизационный сбор</t>
  </si>
  <si>
    <t xml:space="preserve">Приложение № 1                                                                                                                                                   к Справке о работе с обращениями граждан и запросами пользователей информацией в налоговых органах Тверской области                                         в 3 квартале 2024 года  от ___________ № ___________
</t>
  </si>
  <si>
    <t>Статистические данные по обращениям граждан, поступившим в Управление Федеральной налоговой службы по Тверской областиза период
 c 01.07.2024 по 30.09.2024</t>
  </si>
  <si>
    <t>Приложение № 2                                                                            к Справке о работе с обращениями граждан и запросами пользователей информацией в налоговых органах Тверской области в 3 квартале 2024 года                                                
от __________ № _________</t>
  </si>
  <si>
    <t>Справка по тематике обращений граждан,
 поступивших в Управление Федеральной налоговой службы по Тверской области   
за период c 01.07.2024 по 30.09.2024</t>
  </si>
  <si>
    <t>Справка об исполнении обращений граждан,                                                                                                                                                                      поступившим в Управление Федеральной налоговой службы по Тверской области за период c 01.07.2024  по 30.09.2024</t>
  </si>
  <si>
    <t>Приложение № 3 
к Справке о работе с обращениями граждан и запросами пользователей информацией в налоговых органах Тверской области в 3 квартале 2024 года  от ___________ № ___________</t>
  </si>
  <si>
    <t>0003.0008.0086.0542 Налог на добычу полезных ископаемых</t>
  </si>
  <si>
    <t>0001.0002.0024.0079 Государственная кадастровая оценка. Кадастровая стоимость объекта недвижимости.</t>
  </si>
  <si>
    <t>0001.0002.0027.0123 Принятое по обращению решение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</si>
</sst>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0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1"/>
      <color indexed="8"/>
      <name val="Times New Roman"/>
      <family val="1"/>
      <charset val="204"/>
    </font>
    <font>
      <sz val="14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DD9"/>
        <bgColor indexed="64"/>
      </patternFill>
    </fill>
    <fill>
      <patternFill patternType="solid">
        <fgColor theme="9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10" fontId="2" fillId="2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10" fontId="6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3" borderId="0" xfId="0" applyFill="1"/>
    <xf numFmtId="0" fontId="4" fillId="0" borderId="1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0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10" fontId="4" fillId="0" borderId="31" xfId="1" applyNumberFormat="1" applyFont="1" applyBorder="1" applyAlignment="1">
      <alignment horizontal="center" vertical="center"/>
    </xf>
    <xf numFmtId="10" fontId="4" fillId="0" borderId="31" xfId="1" applyNumberFormat="1" applyFont="1" applyFill="1" applyBorder="1" applyAlignment="1">
      <alignment horizontal="center" vertical="center"/>
    </xf>
    <xf numFmtId="10" fontId="4" fillId="0" borderId="31" xfId="0" applyNumberFormat="1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center" vertical="center"/>
    </xf>
    <xf numFmtId="10" fontId="4" fillId="0" borderId="31" xfId="0" applyNumberFormat="1" applyFont="1" applyFill="1" applyBorder="1" applyAlignment="1">
      <alignment horizontal="center" vertical="center" wrapText="1"/>
    </xf>
    <xf numFmtId="10" fontId="4" fillId="0" borderId="4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10" fontId="4" fillId="0" borderId="46" xfId="0" applyNumberFormat="1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10" fontId="4" fillId="0" borderId="44" xfId="1" applyNumberFormat="1" applyFont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3" fontId="4" fillId="0" borderId="49" xfId="0" applyNumberFormat="1" applyFont="1" applyBorder="1" applyAlignment="1">
      <alignment horizontal="center" vertical="center" wrapText="1"/>
    </xf>
    <xf numFmtId="3" fontId="17" fillId="0" borderId="28" xfId="0" applyNumberFormat="1" applyFont="1" applyBorder="1" applyAlignment="1">
      <alignment horizontal="center"/>
    </xf>
    <xf numFmtId="3" fontId="10" fillId="0" borderId="15" xfId="0" applyNumberFormat="1" applyFont="1" applyBorder="1" applyAlignment="1">
      <alignment horizontal="center" vertical="center" wrapText="1" readingOrder="1"/>
    </xf>
    <xf numFmtId="3" fontId="9" fillId="0" borderId="22" xfId="0" applyNumberFormat="1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vertical="top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10" fontId="4" fillId="0" borderId="55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0" fontId="9" fillId="0" borderId="56" xfId="0" applyNumberFormat="1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top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/>
    </xf>
    <xf numFmtId="10" fontId="4" fillId="4" borderId="3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vertical="top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/>
    </xf>
    <xf numFmtId="10" fontId="4" fillId="5" borderId="31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10" fontId="4" fillId="4" borderId="16" xfId="0" applyNumberFormat="1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10" fontId="4" fillId="5" borderId="16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0" fillId="0" borderId="0" xfId="0" applyFill="1"/>
    <xf numFmtId="0" fontId="18" fillId="2" borderId="22" xfId="0" applyFont="1" applyFill="1" applyBorder="1" applyAlignment="1">
      <alignment horizontal="right" vertical="center" wrapText="1"/>
    </xf>
    <xf numFmtId="0" fontId="18" fillId="2" borderId="4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3" fillId="2" borderId="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 shrinkToFit="1"/>
    </xf>
    <xf numFmtId="0" fontId="13" fillId="2" borderId="14" xfId="0" applyFont="1" applyFill="1" applyBorder="1" applyAlignment="1">
      <alignment horizontal="center" vertical="center" wrapText="1" shrinkToFi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textRotation="90" wrapText="1" shrinkToFit="1"/>
    </xf>
    <xf numFmtId="0" fontId="13" fillId="2" borderId="50" xfId="0" applyFont="1" applyFill="1" applyBorder="1" applyAlignment="1">
      <alignment horizontal="center" vertical="center" textRotation="90" wrapText="1" shrinkToFit="1"/>
    </xf>
    <xf numFmtId="0" fontId="13" fillId="2" borderId="51" xfId="0" applyFont="1" applyFill="1" applyBorder="1" applyAlignment="1">
      <alignment horizontal="center" vertical="center" textRotation="90" wrapText="1" shrinkToFi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4" fontId="15" fillId="2" borderId="40" xfId="2" applyFont="1" applyFill="1" applyBorder="1" applyAlignment="1">
      <alignment horizontal="center" vertical="center" textRotation="90" wrapText="1"/>
    </xf>
    <xf numFmtId="44" fontId="15" fillId="2" borderId="0" xfId="2" applyFont="1" applyFill="1" applyBorder="1" applyAlignment="1">
      <alignment horizontal="center" vertical="center" textRotation="90" wrapText="1"/>
    </xf>
    <xf numFmtId="0" fontId="15" fillId="2" borderId="37" xfId="0" applyFont="1" applyFill="1" applyBorder="1" applyAlignment="1">
      <alignment horizontal="center" vertical="center" wrapText="1"/>
    </xf>
    <xf numFmtId="44" fontId="15" fillId="2" borderId="7" xfId="2" applyFont="1" applyFill="1" applyBorder="1" applyAlignment="1">
      <alignment horizontal="center" vertical="center" textRotation="90" wrapText="1"/>
    </xf>
    <xf numFmtId="44" fontId="15" fillId="2" borderId="14" xfId="2" applyFont="1" applyFill="1" applyBorder="1" applyAlignment="1">
      <alignment horizontal="center" vertical="center" textRotation="90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8" fillId="2" borderId="22" xfId="0" applyFont="1" applyFill="1" applyBorder="1" applyAlignment="1">
      <alignment horizontal="left" vertical="center" wrapText="1"/>
    </xf>
    <xf numFmtId="0" fontId="18" fillId="2" borderId="4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7" fillId="0" borderId="52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0" fillId="0" borderId="21" xfId="0" applyBorder="1" applyAlignment="1"/>
    <xf numFmtId="0" fontId="0" fillId="0" borderId="47" xfId="0" applyBorder="1" applyAlignment="1"/>
    <xf numFmtId="0" fontId="7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45" xfId="0" applyBorder="1" applyAlignment="1"/>
    <xf numFmtId="0" fontId="0" fillId="0" borderId="43" xfId="0" applyBorder="1" applyAlignment="1"/>
    <xf numFmtId="0" fontId="7" fillId="0" borderId="32" xfId="0" applyFont="1" applyBorder="1" applyAlignment="1">
      <alignment horizontal="center" vertical="center" wrapText="1"/>
    </xf>
    <xf numFmtId="0" fontId="0" fillId="0" borderId="20" xfId="0" applyBorder="1" applyAlignment="1"/>
    <xf numFmtId="0" fontId="0" fillId="0" borderId="42" xfId="0" applyBorder="1" applyAlignment="1"/>
    <xf numFmtId="0" fontId="0" fillId="0" borderId="43" xfId="0" applyBorder="1" applyAlignment="1">
      <alignment horizontal="center" vertical="center"/>
    </xf>
  </cellXfs>
  <cellStyles count="3">
    <cellStyle name="Денежный" xfId="2" builtinId="4"/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AFDD9"/>
      <color rgb="FFFFFF99"/>
      <color rgb="FFFFCCCC"/>
      <color rgb="FFE8BFB2"/>
      <color rgb="FFFF9966"/>
      <color rgb="FFFBA7A7"/>
      <color rgb="FFFF7C80"/>
      <color rgb="FFF86868"/>
      <color rgb="FFF5DEA5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view="pageBreakPreview" zoomScaleNormal="100" zoomScaleSheetLayoutView="100" workbookViewId="0">
      <selection activeCell="A13" sqref="A13:XFD20"/>
    </sheetView>
  </sheetViews>
  <sheetFormatPr defaultRowHeight="12.75" x14ac:dyDescent="0.2"/>
  <cols>
    <col min="1" max="1" width="3.85546875" style="2" customWidth="1"/>
    <col min="2" max="2" width="31.28515625" customWidth="1"/>
    <col min="3" max="3" width="10.5703125" customWidth="1"/>
    <col min="4" max="4" width="9.140625" customWidth="1"/>
    <col min="5" max="5" width="11.85546875" customWidth="1"/>
    <col min="6" max="6" width="8.42578125" customWidth="1"/>
    <col min="7" max="8" width="10.5703125" customWidth="1"/>
    <col min="9" max="9" width="7.28515625" customWidth="1"/>
    <col min="10" max="10" width="12.28515625" customWidth="1"/>
    <col min="11" max="11" width="13.5703125" customWidth="1"/>
    <col min="12" max="12" width="12.42578125" customWidth="1"/>
    <col min="13" max="13" width="10.5703125" customWidth="1"/>
    <col min="14" max="14" width="14.7109375" customWidth="1"/>
    <col min="15" max="15" width="9.5703125" customWidth="1"/>
    <col min="17" max="17" width="10.5703125" customWidth="1"/>
  </cols>
  <sheetData>
    <row r="1" spans="1:17" ht="54.75" customHeight="1" x14ac:dyDescent="0.2">
      <c r="K1" s="126" t="s">
        <v>114</v>
      </c>
      <c r="L1" s="126"/>
      <c r="M1" s="126"/>
      <c r="N1" s="127"/>
      <c r="O1" s="127"/>
    </row>
    <row r="2" spans="1:17" ht="45" customHeight="1" thickBot="1" x14ac:dyDescent="0.3">
      <c r="A2" s="128" t="s">
        <v>115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29"/>
    </row>
    <row r="3" spans="1:17" ht="33.75" customHeight="1" thickBot="1" x14ac:dyDescent="0.25">
      <c r="A3" s="130" t="s">
        <v>27</v>
      </c>
      <c r="B3" s="132" t="s">
        <v>28</v>
      </c>
      <c r="C3" s="134" t="s">
        <v>29</v>
      </c>
      <c r="D3" s="135"/>
      <c r="E3" s="135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7"/>
      <c r="Q3" s="158" t="s">
        <v>0</v>
      </c>
    </row>
    <row r="4" spans="1:17" ht="21" customHeight="1" x14ac:dyDescent="0.2">
      <c r="A4" s="131"/>
      <c r="B4" s="133"/>
      <c r="C4" s="138" t="s">
        <v>77</v>
      </c>
      <c r="D4" s="141" t="s">
        <v>30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59"/>
    </row>
    <row r="5" spans="1:17" ht="18" customHeight="1" thickBot="1" x14ac:dyDescent="0.25">
      <c r="A5" s="131"/>
      <c r="B5" s="133"/>
      <c r="C5" s="139"/>
      <c r="D5" s="142" t="s">
        <v>31</v>
      </c>
      <c r="E5" s="142"/>
      <c r="F5" s="142"/>
      <c r="G5" s="142"/>
      <c r="H5" s="141"/>
      <c r="I5" s="142"/>
      <c r="J5" s="142"/>
      <c r="K5" s="142"/>
      <c r="L5" s="143" t="s">
        <v>32</v>
      </c>
      <c r="M5" s="143" t="s">
        <v>84</v>
      </c>
      <c r="N5" s="143" t="s">
        <v>24</v>
      </c>
      <c r="O5" s="143" t="s">
        <v>43</v>
      </c>
      <c r="P5" s="147" t="s">
        <v>25</v>
      </c>
      <c r="Q5" s="159"/>
    </row>
    <row r="6" spans="1:17" ht="27.75" customHeight="1" thickBot="1" x14ac:dyDescent="0.25">
      <c r="A6" s="131"/>
      <c r="B6" s="133"/>
      <c r="C6" s="139"/>
      <c r="D6" s="149" t="s">
        <v>26</v>
      </c>
      <c r="E6" s="150"/>
      <c r="F6" s="151"/>
      <c r="G6" s="152" t="s">
        <v>78</v>
      </c>
      <c r="H6" s="154" t="s">
        <v>33</v>
      </c>
      <c r="I6" s="156" t="s">
        <v>34</v>
      </c>
      <c r="J6" s="149"/>
      <c r="K6" s="157"/>
      <c r="L6" s="144"/>
      <c r="M6" s="145"/>
      <c r="N6" s="145"/>
      <c r="O6" s="145"/>
      <c r="P6" s="148"/>
      <c r="Q6" s="159"/>
    </row>
    <row r="7" spans="1:17" ht="57.75" customHeight="1" thickBot="1" x14ac:dyDescent="0.25">
      <c r="A7" s="131"/>
      <c r="B7" s="133"/>
      <c r="C7" s="140"/>
      <c r="D7" s="160" t="s">
        <v>5</v>
      </c>
      <c r="E7" s="154" t="s">
        <v>79</v>
      </c>
      <c r="F7" s="162"/>
      <c r="G7" s="153"/>
      <c r="H7" s="155"/>
      <c r="I7" s="163" t="s">
        <v>5</v>
      </c>
      <c r="J7" s="149" t="s">
        <v>30</v>
      </c>
      <c r="K7" s="157"/>
      <c r="L7" s="144"/>
      <c r="M7" s="145"/>
      <c r="N7" s="145"/>
      <c r="O7" s="145"/>
      <c r="P7" s="148"/>
      <c r="Q7" s="159"/>
    </row>
    <row r="8" spans="1:17" ht="57.75" customHeight="1" x14ac:dyDescent="0.2">
      <c r="A8" s="131"/>
      <c r="B8" s="133"/>
      <c r="C8" s="140"/>
      <c r="D8" s="161"/>
      <c r="E8" s="165" t="s">
        <v>80</v>
      </c>
      <c r="F8" s="157" t="s">
        <v>81</v>
      </c>
      <c r="G8" s="153"/>
      <c r="H8" s="155"/>
      <c r="I8" s="164"/>
      <c r="J8" s="168" t="s">
        <v>80</v>
      </c>
      <c r="K8" s="157" t="s">
        <v>81</v>
      </c>
      <c r="L8" s="144"/>
      <c r="M8" s="145"/>
      <c r="N8" s="145"/>
      <c r="O8" s="145"/>
      <c r="P8" s="148"/>
      <c r="Q8" s="159"/>
    </row>
    <row r="9" spans="1:17" ht="32.25" customHeight="1" thickBot="1" x14ac:dyDescent="0.25">
      <c r="A9" s="131"/>
      <c r="B9" s="133"/>
      <c r="C9" s="140"/>
      <c r="D9" s="161"/>
      <c r="E9" s="166"/>
      <c r="F9" s="167"/>
      <c r="G9" s="153"/>
      <c r="H9" s="155"/>
      <c r="I9" s="164"/>
      <c r="J9" s="169"/>
      <c r="K9" s="167"/>
      <c r="L9" s="144"/>
      <c r="M9" s="145"/>
      <c r="N9" s="146"/>
      <c r="O9" s="146"/>
      <c r="P9" s="148"/>
      <c r="Q9" s="159"/>
    </row>
    <row r="10" spans="1:17" s="1" customFormat="1" ht="19.5" customHeight="1" thickBot="1" x14ac:dyDescent="0.3">
      <c r="A10" s="23">
        <v>1</v>
      </c>
      <c r="B10" s="29">
        <v>2</v>
      </c>
      <c r="C10" s="50">
        <v>3</v>
      </c>
      <c r="D10" s="52">
        <v>4</v>
      </c>
      <c r="E10" s="23">
        <v>5</v>
      </c>
      <c r="F10" s="31">
        <v>6</v>
      </c>
      <c r="G10" s="50">
        <v>7</v>
      </c>
      <c r="H10" s="52">
        <v>8</v>
      </c>
      <c r="I10" s="53">
        <v>9</v>
      </c>
      <c r="J10" s="23">
        <v>10</v>
      </c>
      <c r="K10" s="31">
        <v>11</v>
      </c>
      <c r="L10" s="30">
        <v>12</v>
      </c>
      <c r="M10" s="24">
        <v>13</v>
      </c>
      <c r="N10" s="25">
        <v>14</v>
      </c>
      <c r="O10" s="25">
        <v>15</v>
      </c>
      <c r="P10" s="32">
        <v>16</v>
      </c>
      <c r="Q10" s="33">
        <v>17</v>
      </c>
    </row>
    <row r="11" spans="1:17" s="1" customFormat="1" ht="30" customHeight="1" thickBot="1" x14ac:dyDescent="0.25">
      <c r="A11" s="28">
        <v>1</v>
      </c>
      <c r="B11" s="51" t="s">
        <v>85</v>
      </c>
      <c r="C11" s="63">
        <f>D11+G11+H11+I11+L11+M11+N11+O11+P11</f>
        <v>7478</v>
      </c>
      <c r="D11" s="63">
        <f>E11+F11</f>
        <v>509</v>
      </c>
      <c r="E11" s="63">
        <v>75</v>
      </c>
      <c r="F11" s="63">
        <v>434</v>
      </c>
      <c r="G11" s="63">
        <v>358</v>
      </c>
      <c r="H11" s="63">
        <v>2</v>
      </c>
      <c r="I11" s="63">
        <f>J11+K11</f>
        <v>5054</v>
      </c>
      <c r="J11" s="63">
        <v>613</v>
      </c>
      <c r="K11" s="63">
        <v>4441</v>
      </c>
      <c r="L11" s="63">
        <v>1311</v>
      </c>
      <c r="M11" s="63">
        <v>169</v>
      </c>
      <c r="N11" s="63">
        <v>7</v>
      </c>
      <c r="O11" s="63">
        <v>67</v>
      </c>
      <c r="P11" s="63">
        <v>1</v>
      </c>
      <c r="Q11" s="63">
        <v>4</v>
      </c>
    </row>
    <row r="12" spans="1:17" ht="23.25" customHeight="1" thickBot="1" x14ac:dyDescent="0.3">
      <c r="A12" s="124" t="s">
        <v>86</v>
      </c>
      <c r="B12" s="125"/>
      <c r="C12" s="64">
        <f>C11</f>
        <v>7478</v>
      </c>
      <c r="D12" s="64">
        <f t="shared" ref="D12:Q12" si="0">D11</f>
        <v>509</v>
      </c>
      <c r="E12" s="64">
        <f t="shared" si="0"/>
        <v>75</v>
      </c>
      <c r="F12" s="64">
        <f t="shared" si="0"/>
        <v>434</v>
      </c>
      <c r="G12" s="64">
        <f t="shared" si="0"/>
        <v>358</v>
      </c>
      <c r="H12" s="64">
        <f t="shared" si="0"/>
        <v>2</v>
      </c>
      <c r="I12" s="64">
        <f t="shared" si="0"/>
        <v>5054</v>
      </c>
      <c r="J12" s="64">
        <f t="shared" si="0"/>
        <v>613</v>
      </c>
      <c r="K12" s="64">
        <f t="shared" si="0"/>
        <v>4441</v>
      </c>
      <c r="L12" s="64">
        <f t="shared" si="0"/>
        <v>1311</v>
      </c>
      <c r="M12" s="64">
        <f t="shared" si="0"/>
        <v>169</v>
      </c>
      <c r="N12" s="64">
        <f t="shared" si="0"/>
        <v>7</v>
      </c>
      <c r="O12" s="64">
        <f t="shared" si="0"/>
        <v>67</v>
      </c>
      <c r="P12" s="64">
        <f t="shared" si="0"/>
        <v>1</v>
      </c>
      <c r="Q12" s="64">
        <f t="shared" si="0"/>
        <v>4</v>
      </c>
    </row>
  </sheetData>
  <mergeCells count="27">
    <mergeCell ref="H6:H9"/>
    <mergeCell ref="I6:K6"/>
    <mergeCell ref="Q3:Q9"/>
    <mergeCell ref="D7:D9"/>
    <mergeCell ref="E7:F7"/>
    <mergeCell ref="I7:I9"/>
    <mergeCell ref="J7:K7"/>
    <mergeCell ref="E8:E9"/>
    <mergeCell ref="F8:F9"/>
    <mergeCell ref="J8:J9"/>
    <mergeCell ref="K8:K9"/>
    <mergeCell ref="A12:B12"/>
    <mergeCell ref="K1:O1"/>
    <mergeCell ref="A2:O2"/>
    <mergeCell ref="A3:A9"/>
    <mergeCell ref="B3:B9"/>
    <mergeCell ref="C3:P3"/>
    <mergeCell ref="C4:C9"/>
    <mergeCell ref="D4:P4"/>
    <mergeCell ref="D5:K5"/>
    <mergeCell ref="L5:L9"/>
    <mergeCell ref="M5:M9"/>
    <mergeCell ref="N5:N9"/>
    <mergeCell ref="O5:O9"/>
    <mergeCell ref="P5:P9"/>
    <mergeCell ref="D6:F6"/>
    <mergeCell ref="G6:G9"/>
  </mergeCells>
  <phoneticPr fontId="0" type="noConversion"/>
  <printOptions horizontalCentered="1"/>
  <pageMargins left="0.51181102362204722" right="0.43307086614173229" top="0.27559055118110237" bottom="0.39370078740157483" header="0.23622047244094491" footer="0.1574803149606299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0"/>
  <sheetViews>
    <sheetView view="pageBreakPreview" zoomScaleNormal="100" zoomScaleSheetLayoutView="100" workbookViewId="0">
      <selection activeCell="D72" sqref="D72"/>
    </sheetView>
  </sheetViews>
  <sheetFormatPr defaultRowHeight="12.75" x14ac:dyDescent="0.2"/>
  <cols>
    <col min="1" max="1" width="4.5703125" customWidth="1"/>
    <col min="2" max="2" width="55.7109375" customWidth="1"/>
    <col min="3" max="3" width="16.7109375" style="73" customWidth="1"/>
    <col min="4" max="4" width="16.28515625" style="73" customWidth="1"/>
    <col min="5" max="5" width="16.28515625" customWidth="1"/>
    <col min="6" max="6" width="18" customWidth="1"/>
  </cols>
  <sheetData>
    <row r="1" spans="1:256" ht="59.25" customHeight="1" x14ac:dyDescent="0.3">
      <c r="C1" s="126" t="s">
        <v>116</v>
      </c>
      <c r="D1" s="126"/>
      <c r="E1" s="126"/>
      <c r="F1" s="126"/>
      <c r="G1" s="6"/>
      <c r="H1" s="6"/>
      <c r="I1" s="177"/>
      <c r="J1" s="177"/>
      <c r="K1" s="177"/>
      <c r="L1" s="177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  <c r="IA1" s="172"/>
      <c r="IB1" s="172"/>
      <c r="IC1" s="172"/>
      <c r="ID1" s="172"/>
      <c r="IE1" s="172"/>
      <c r="IF1" s="172"/>
      <c r="IG1" s="172"/>
      <c r="IH1" s="172"/>
      <c r="II1" s="172"/>
      <c r="IJ1" s="172"/>
      <c r="IK1" s="172"/>
      <c r="IL1" s="172"/>
      <c r="IM1" s="172"/>
      <c r="IN1" s="172"/>
      <c r="IO1" s="172"/>
      <c r="IP1" s="172"/>
      <c r="IQ1" s="172"/>
      <c r="IR1" s="172"/>
      <c r="IS1" s="172"/>
      <c r="IT1" s="172"/>
      <c r="IU1" s="172"/>
      <c r="IV1" s="172"/>
    </row>
    <row r="2" spans="1:256" ht="0.75" hidden="1" customHeight="1" x14ac:dyDescent="0.3">
      <c r="A2" s="170"/>
      <c r="B2" s="170"/>
      <c r="C2" s="170"/>
      <c r="D2" s="170"/>
      <c r="E2" s="170"/>
      <c r="F2" s="170"/>
      <c r="G2" s="6"/>
      <c r="H2" s="6"/>
      <c r="I2" s="7"/>
      <c r="J2" s="7"/>
      <c r="K2" s="7"/>
      <c r="L2" s="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69.75" customHeight="1" thickBot="1" x14ac:dyDescent="0.25">
      <c r="A3" s="128" t="s">
        <v>117</v>
      </c>
      <c r="B3" s="128"/>
      <c r="C3" s="128"/>
      <c r="D3" s="128"/>
      <c r="E3" s="128"/>
      <c r="F3" s="128"/>
      <c r="G3" s="8"/>
      <c r="H3" s="8"/>
      <c r="I3" s="173"/>
      <c r="J3" s="173"/>
      <c r="K3" s="173"/>
      <c r="L3" s="173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  <c r="IM3" s="171"/>
      <c r="IN3" s="171"/>
      <c r="IO3" s="171"/>
      <c r="IP3" s="171"/>
      <c r="IQ3" s="171"/>
      <c r="IR3" s="171"/>
      <c r="IS3" s="171"/>
      <c r="IT3" s="171"/>
      <c r="IU3" s="171"/>
      <c r="IV3" s="171"/>
    </row>
    <row r="4" spans="1:256" ht="21" customHeight="1" x14ac:dyDescent="0.2">
      <c r="A4" s="178" t="s">
        <v>2</v>
      </c>
      <c r="B4" s="180" t="s">
        <v>3</v>
      </c>
      <c r="C4" s="184" t="s">
        <v>87</v>
      </c>
      <c r="D4" s="185"/>
      <c r="E4" s="178" t="s">
        <v>44</v>
      </c>
      <c r="F4" s="182" t="s">
        <v>45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256" ht="69" customHeight="1" thickBot="1" x14ac:dyDescent="0.25">
      <c r="A5" s="179"/>
      <c r="B5" s="181"/>
      <c r="C5" s="70" t="s">
        <v>82</v>
      </c>
      <c r="D5" s="71" t="s">
        <v>83</v>
      </c>
      <c r="E5" s="179"/>
      <c r="F5" s="183"/>
    </row>
    <row r="6" spans="1:256" ht="70.5" hidden="1" customHeight="1" x14ac:dyDescent="0.2">
      <c r="A6" s="18">
        <v>1</v>
      </c>
      <c r="B6" s="76" t="s">
        <v>95</v>
      </c>
      <c r="C6" s="69"/>
      <c r="D6" s="101"/>
      <c r="E6" s="37">
        <f t="shared" ref="E6:E43" si="0">SUM(C6:D6)</f>
        <v>0</v>
      </c>
      <c r="F6" s="48">
        <f>E6/E83</f>
        <v>0</v>
      </c>
    </row>
    <row r="7" spans="1:256" ht="52.5" hidden="1" customHeight="1" x14ac:dyDescent="0.2">
      <c r="A7" s="18">
        <v>3</v>
      </c>
      <c r="B7" s="76" t="s">
        <v>68</v>
      </c>
      <c r="C7" s="82"/>
      <c r="D7" s="83"/>
      <c r="E7" s="37">
        <f t="shared" si="0"/>
        <v>0</v>
      </c>
      <c r="F7" s="48">
        <f>E7/E83</f>
        <v>0</v>
      </c>
    </row>
    <row r="8" spans="1:256" ht="28.5" hidden="1" customHeight="1" x14ac:dyDescent="0.2">
      <c r="A8" s="18">
        <v>3</v>
      </c>
      <c r="B8" s="76" t="s">
        <v>104</v>
      </c>
      <c r="C8" s="82"/>
      <c r="D8" s="83"/>
      <c r="E8" s="37">
        <f t="shared" si="0"/>
        <v>0</v>
      </c>
      <c r="F8" s="48">
        <f>E8/E83</f>
        <v>0</v>
      </c>
    </row>
    <row r="9" spans="1:256" ht="28.5" hidden="1" customHeight="1" x14ac:dyDescent="0.2">
      <c r="A9" s="18">
        <v>3</v>
      </c>
      <c r="B9" s="76" t="s">
        <v>110</v>
      </c>
      <c r="C9" s="82"/>
      <c r="D9" s="83"/>
      <c r="E9" s="37">
        <f t="shared" ref="E9" si="1">SUM(C9:D9)</f>
        <v>0</v>
      </c>
      <c r="F9" s="48">
        <f>E9/E83</f>
        <v>0</v>
      </c>
    </row>
    <row r="10" spans="1:256" ht="45.75" customHeight="1" x14ac:dyDescent="0.2">
      <c r="A10" s="18">
        <v>1</v>
      </c>
      <c r="B10" s="77" t="s">
        <v>60</v>
      </c>
      <c r="C10" s="84">
        <v>0</v>
      </c>
      <c r="D10" s="83">
        <v>1</v>
      </c>
      <c r="E10" s="37">
        <f t="shared" si="0"/>
        <v>1</v>
      </c>
      <c r="F10" s="38">
        <f>E10/E83</f>
        <v>1.3372559507889809E-4</v>
      </c>
    </row>
    <row r="11" spans="1:256" ht="36.75" hidden="1" customHeight="1" x14ac:dyDescent="0.2">
      <c r="A11" s="18">
        <v>3</v>
      </c>
      <c r="B11" s="77" t="s">
        <v>96</v>
      </c>
      <c r="C11" s="84"/>
      <c r="D11" s="83"/>
      <c r="E11" s="37">
        <f t="shared" si="0"/>
        <v>0</v>
      </c>
      <c r="F11" s="38">
        <f>E11/E83</f>
        <v>0</v>
      </c>
    </row>
    <row r="12" spans="1:256" ht="36.75" customHeight="1" x14ac:dyDescent="0.2">
      <c r="A12" s="18">
        <v>2</v>
      </c>
      <c r="B12" s="77" t="s">
        <v>121</v>
      </c>
      <c r="C12" s="84">
        <v>0</v>
      </c>
      <c r="D12" s="83">
        <v>1</v>
      </c>
      <c r="E12" s="37">
        <f t="shared" ref="E12" si="2">SUM(C12:D12)</f>
        <v>1</v>
      </c>
      <c r="F12" s="38">
        <f>E12/E83</f>
        <v>1.3372559507889809E-4</v>
      </c>
    </row>
    <row r="13" spans="1:256" ht="21.75" hidden="1" customHeight="1" x14ac:dyDescent="0.2">
      <c r="A13" s="18">
        <v>3</v>
      </c>
      <c r="B13" s="75" t="s">
        <v>56</v>
      </c>
      <c r="C13" s="85"/>
      <c r="D13" s="86"/>
      <c r="E13" s="37">
        <f t="shared" si="0"/>
        <v>0</v>
      </c>
      <c r="F13" s="39">
        <f>E13/E83</f>
        <v>0</v>
      </c>
    </row>
    <row r="14" spans="1:256" ht="21.75" customHeight="1" x14ac:dyDescent="0.2">
      <c r="A14" s="18">
        <v>3</v>
      </c>
      <c r="B14" s="75" t="s">
        <v>122</v>
      </c>
      <c r="C14" s="85">
        <v>0</v>
      </c>
      <c r="D14" s="86">
        <v>1</v>
      </c>
      <c r="E14" s="37">
        <f t="shared" ref="E14" si="3">SUM(C14:D14)</f>
        <v>1</v>
      </c>
      <c r="F14" s="39">
        <f>E14/E83</f>
        <v>1.3372559507889809E-4</v>
      </c>
    </row>
    <row r="15" spans="1:256" ht="33.75" hidden="1" customHeight="1" x14ac:dyDescent="0.25">
      <c r="A15" s="18">
        <v>3</v>
      </c>
      <c r="B15" s="19" t="s">
        <v>52</v>
      </c>
      <c r="C15" s="85"/>
      <c r="D15" s="86"/>
      <c r="E15" s="37">
        <f t="shared" si="0"/>
        <v>0</v>
      </c>
      <c r="F15" s="39">
        <f>E15/E83</f>
        <v>0</v>
      </c>
    </row>
    <row r="16" spans="1:256" ht="18" hidden="1" customHeight="1" x14ac:dyDescent="0.25">
      <c r="A16" s="18">
        <v>3</v>
      </c>
      <c r="B16" s="22" t="s">
        <v>64</v>
      </c>
      <c r="C16" s="87"/>
      <c r="D16" s="88"/>
      <c r="E16" s="37">
        <f t="shared" si="0"/>
        <v>0</v>
      </c>
      <c r="F16" s="39">
        <f>E16/E83</f>
        <v>0</v>
      </c>
    </row>
    <row r="17" spans="1:6" ht="33" hidden="1" customHeight="1" x14ac:dyDescent="0.25">
      <c r="A17" s="18">
        <v>3</v>
      </c>
      <c r="B17" s="22" t="s">
        <v>65</v>
      </c>
      <c r="C17" s="87"/>
      <c r="D17" s="88"/>
      <c r="E17" s="37">
        <f t="shared" si="0"/>
        <v>0</v>
      </c>
      <c r="F17" s="39">
        <f>E17/E83</f>
        <v>0</v>
      </c>
    </row>
    <row r="18" spans="1:6" ht="33" hidden="1" customHeight="1" x14ac:dyDescent="0.25">
      <c r="A18" s="18">
        <v>3</v>
      </c>
      <c r="B18" s="22" t="s">
        <v>72</v>
      </c>
      <c r="C18" s="87"/>
      <c r="D18" s="88"/>
      <c r="E18" s="37">
        <f t="shared" si="0"/>
        <v>0</v>
      </c>
      <c r="F18" s="39">
        <f>E18/E83</f>
        <v>0</v>
      </c>
    </row>
    <row r="19" spans="1:6" ht="32.25" hidden="1" customHeight="1" x14ac:dyDescent="0.25">
      <c r="A19" s="18">
        <v>2</v>
      </c>
      <c r="B19" s="19" t="s">
        <v>55</v>
      </c>
      <c r="C19" s="84"/>
      <c r="D19" s="83"/>
      <c r="E19" s="37">
        <f t="shared" si="0"/>
        <v>0</v>
      </c>
      <c r="F19" s="40">
        <f>E19/E83</f>
        <v>0</v>
      </c>
    </row>
    <row r="20" spans="1:6" ht="47.25" hidden="1" customHeight="1" x14ac:dyDescent="0.25">
      <c r="A20" s="18">
        <v>3</v>
      </c>
      <c r="B20" s="22" t="s">
        <v>58</v>
      </c>
      <c r="C20" s="84"/>
      <c r="D20" s="83"/>
      <c r="E20" s="37">
        <f t="shared" si="0"/>
        <v>0</v>
      </c>
      <c r="F20" s="40">
        <f>E20/E83</f>
        <v>0</v>
      </c>
    </row>
    <row r="21" spans="1:6" ht="34.5" customHeight="1" x14ac:dyDescent="0.25">
      <c r="A21" s="18">
        <v>4</v>
      </c>
      <c r="B21" s="22" t="s">
        <v>93</v>
      </c>
      <c r="C21" s="84">
        <v>0</v>
      </c>
      <c r="D21" s="83">
        <v>1</v>
      </c>
      <c r="E21" s="37">
        <f t="shared" si="0"/>
        <v>1</v>
      </c>
      <c r="F21" s="40">
        <f>E21/E83</f>
        <v>1.3372559507889809E-4</v>
      </c>
    </row>
    <row r="22" spans="1:6" ht="33" hidden="1" customHeight="1" x14ac:dyDescent="0.25">
      <c r="A22" s="18">
        <v>3</v>
      </c>
      <c r="B22" s="22" t="s">
        <v>88</v>
      </c>
      <c r="C22" s="84"/>
      <c r="D22" s="83"/>
      <c r="E22" s="37">
        <f t="shared" si="0"/>
        <v>0</v>
      </c>
      <c r="F22" s="40">
        <f>E22/E83</f>
        <v>0</v>
      </c>
    </row>
    <row r="23" spans="1:6" ht="67.5" hidden="1" customHeight="1" x14ac:dyDescent="0.25">
      <c r="A23" s="18">
        <v>3</v>
      </c>
      <c r="B23" s="22" t="s">
        <v>99</v>
      </c>
      <c r="C23" s="84"/>
      <c r="D23" s="83"/>
      <c r="E23" s="37">
        <f t="shared" si="0"/>
        <v>0</v>
      </c>
      <c r="F23" s="40">
        <f>E23/E83</f>
        <v>0</v>
      </c>
    </row>
    <row r="24" spans="1:6" ht="48.75" hidden="1" customHeight="1" x14ac:dyDescent="0.25">
      <c r="A24" s="18">
        <v>3</v>
      </c>
      <c r="B24" s="22" t="s">
        <v>69</v>
      </c>
      <c r="C24" s="89"/>
      <c r="D24" s="88"/>
      <c r="E24" s="37">
        <f t="shared" si="0"/>
        <v>0</v>
      </c>
      <c r="F24" s="40">
        <f>E24/E83</f>
        <v>0</v>
      </c>
    </row>
    <row r="25" spans="1:6" ht="64.5" customHeight="1" x14ac:dyDescent="0.25">
      <c r="A25" s="18">
        <v>5</v>
      </c>
      <c r="B25" s="19" t="s">
        <v>53</v>
      </c>
      <c r="C25" s="84">
        <v>11</v>
      </c>
      <c r="D25" s="83">
        <v>54</v>
      </c>
      <c r="E25" s="37">
        <f t="shared" si="0"/>
        <v>65</v>
      </c>
      <c r="F25" s="40">
        <f>E25/E83</f>
        <v>8.6921636801283765E-3</v>
      </c>
    </row>
    <row r="26" spans="1:6" ht="48" hidden="1" customHeight="1" x14ac:dyDescent="0.25">
      <c r="A26" s="18">
        <v>11</v>
      </c>
      <c r="B26" s="19" t="s">
        <v>105</v>
      </c>
      <c r="C26" s="84"/>
      <c r="D26" s="83"/>
      <c r="E26" s="37">
        <f t="shared" si="0"/>
        <v>0</v>
      </c>
      <c r="F26" s="40">
        <f>E26/E83</f>
        <v>0</v>
      </c>
    </row>
    <row r="27" spans="1:6" ht="33" hidden="1" customHeight="1" x14ac:dyDescent="0.25">
      <c r="A27" s="18"/>
      <c r="B27" s="19" t="s">
        <v>94</v>
      </c>
      <c r="C27" s="84"/>
      <c r="D27" s="83"/>
      <c r="E27" s="37">
        <f t="shared" si="0"/>
        <v>0</v>
      </c>
      <c r="F27" s="40">
        <f>E27/E83</f>
        <v>0</v>
      </c>
    </row>
    <row r="28" spans="1:6" ht="32.25" hidden="1" customHeight="1" x14ac:dyDescent="0.25">
      <c r="A28" s="18"/>
      <c r="B28" s="19" t="s">
        <v>89</v>
      </c>
      <c r="C28" s="84"/>
      <c r="D28" s="83"/>
      <c r="E28" s="37">
        <f t="shared" si="0"/>
        <v>0</v>
      </c>
      <c r="F28" s="40">
        <f>E28/E83</f>
        <v>0</v>
      </c>
    </row>
    <row r="29" spans="1:6" ht="32.25" hidden="1" customHeight="1" x14ac:dyDescent="0.25">
      <c r="A29" s="18">
        <v>12</v>
      </c>
      <c r="B29" s="19" t="s">
        <v>107</v>
      </c>
      <c r="C29" s="84"/>
      <c r="D29" s="83"/>
      <c r="E29" s="37">
        <f t="shared" ref="E29" si="4">SUM(C29:D29)</f>
        <v>0</v>
      </c>
      <c r="F29" s="40">
        <f>E29/E83</f>
        <v>0</v>
      </c>
    </row>
    <row r="30" spans="1:6" ht="51.75" hidden="1" customHeight="1" x14ac:dyDescent="0.25">
      <c r="A30" s="18"/>
      <c r="B30" s="19" t="s">
        <v>90</v>
      </c>
      <c r="C30" s="84"/>
      <c r="D30" s="83"/>
      <c r="E30" s="37">
        <f t="shared" si="0"/>
        <v>0</v>
      </c>
      <c r="F30" s="40">
        <f>E30/E83</f>
        <v>0</v>
      </c>
    </row>
    <row r="31" spans="1:6" ht="34.5" hidden="1" customHeight="1" x14ac:dyDescent="0.25">
      <c r="A31" s="18"/>
      <c r="B31" s="19" t="s">
        <v>63</v>
      </c>
      <c r="C31" s="90"/>
      <c r="D31" s="86"/>
      <c r="E31" s="37">
        <f t="shared" si="0"/>
        <v>0</v>
      </c>
      <c r="F31" s="40">
        <f>E31/E83</f>
        <v>0</v>
      </c>
    </row>
    <row r="32" spans="1:6" ht="51" hidden="1" customHeight="1" x14ac:dyDescent="0.25">
      <c r="A32" s="18"/>
      <c r="B32" s="22" t="s">
        <v>59</v>
      </c>
      <c r="C32" s="89"/>
      <c r="D32" s="88"/>
      <c r="E32" s="37">
        <f t="shared" si="0"/>
        <v>0</v>
      </c>
      <c r="F32" s="40">
        <f>E32/E83</f>
        <v>0</v>
      </c>
    </row>
    <row r="33" spans="1:6" ht="25.5" hidden="1" customHeight="1" x14ac:dyDescent="0.2">
      <c r="A33" s="18">
        <v>4</v>
      </c>
      <c r="B33" s="72" t="s">
        <v>106</v>
      </c>
      <c r="C33" s="89"/>
      <c r="D33" s="88"/>
      <c r="E33" s="37">
        <f t="shared" si="0"/>
        <v>0</v>
      </c>
      <c r="F33" s="40">
        <f>E33/E83</f>
        <v>0</v>
      </c>
    </row>
    <row r="34" spans="1:6" ht="30" hidden="1" customHeight="1" x14ac:dyDescent="0.25">
      <c r="A34" s="18"/>
      <c r="B34" s="22" t="s">
        <v>102</v>
      </c>
      <c r="C34" s="89"/>
      <c r="D34" s="88"/>
      <c r="E34" s="37">
        <f t="shared" si="0"/>
        <v>0</v>
      </c>
      <c r="F34" s="40">
        <f>E34/E83</f>
        <v>0</v>
      </c>
    </row>
    <row r="35" spans="1:6" ht="33.75" hidden="1" customHeight="1" x14ac:dyDescent="0.25">
      <c r="A35" s="18"/>
      <c r="B35" s="22" t="s">
        <v>103</v>
      </c>
      <c r="C35" s="89"/>
      <c r="D35" s="88"/>
      <c r="E35" s="37">
        <f t="shared" si="0"/>
        <v>0</v>
      </c>
      <c r="F35" s="40">
        <f>E35/E83</f>
        <v>0</v>
      </c>
    </row>
    <row r="36" spans="1:6" ht="50.25" customHeight="1" x14ac:dyDescent="0.25">
      <c r="A36" s="18">
        <v>6</v>
      </c>
      <c r="B36" s="19" t="s">
        <v>54</v>
      </c>
      <c r="C36" s="84">
        <v>0</v>
      </c>
      <c r="D36" s="83">
        <v>31</v>
      </c>
      <c r="E36" s="37">
        <f t="shared" si="0"/>
        <v>31</v>
      </c>
      <c r="F36" s="40">
        <f>E36/E83</f>
        <v>4.1454934474458409E-3</v>
      </c>
    </row>
    <row r="37" spans="1:6" ht="50.25" hidden="1" customHeight="1" x14ac:dyDescent="0.25">
      <c r="A37" s="18">
        <v>5</v>
      </c>
      <c r="B37" s="19" t="s">
        <v>54</v>
      </c>
      <c r="C37" s="84"/>
      <c r="D37" s="83"/>
      <c r="E37" s="37">
        <f t="shared" ref="E37" si="5">SUM(C37:D37)</f>
        <v>0</v>
      </c>
      <c r="F37" s="40">
        <f>E37/E83</f>
        <v>0</v>
      </c>
    </row>
    <row r="38" spans="1:6" ht="35.25" hidden="1" customHeight="1" x14ac:dyDescent="0.2">
      <c r="A38" s="18">
        <v>6</v>
      </c>
      <c r="B38" s="75" t="s">
        <v>111</v>
      </c>
      <c r="C38" s="84"/>
      <c r="D38" s="83"/>
      <c r="E38" s="37">
        <f t="shared" si="0"/>
        <v>0</v>
      </c>
      <c r="F38" s="40">
        <f>E38/E83</f>
        <v>0</v>
      </c>
    </row>
    <row r="39" spans="1:6" ht="33" hidden="1" customHeight="1" x14ac:dyDescent="0.25">
      <c r="A39" s="18"/>
      <c r="B39" s="19" t="s">
        <v>75</v>
      </c>
      <c r="C39" s="90"/>
      <c r="D39" s="86"/>
      <c r="E39" s="37">
        <f t="shared" si="0"/>
        <v>0</v>
      </c>
      <c r="F39" s="40">
        <f>E39/E83</f>
        <v>0</v>
      </c>
    </row>
    <row r="40" spans="1:6" ht="16.5" hidden="1" customHeight="1" x14ac:dyDescent="0.25">
      <c r="A40" s="18"/>
      <c r="B40" s="19" t="s">
        <v>97</v>
      </c>
      <c r="C40" s="90"/>
      <c r="D40" s="86"/>
      <c r="E40" s="37">
        <f t="shared" si="0"/>
        <v>0</v>
      </c>
      <c r="F40" s="40">
        <f>E40/E83</f>
        <v>0</v>
      </c>
    </row>
    <row r="41" spans="1:6" ht="31.5" hidden="1" customHeight="1" x14ac:dyDescent="0.2">
      <c r="A41" s="18">
        <v>6</v>
      </c>
      <c r="B41" s="78" t="s">
        <v>108</v>
      </c>
      <c r="C41" s="90"/>
      <c r="D41" s="86"/>
      <c r="E41" s="37">
        <f t="shared" ref="E41" si="6">SUM(C41:D41)</f>
        <v>0</v>
      </c>
      <c r="F41" s="40">
        <f>E41/E83</f>
        <v>0</v>
      </c>
    </row>
    <row r="42" spans="1:6" ht="33.75" customHeight="1" x14ac:dyDescent="0.2">
      <c r="A42" s="102">
        <v>7</v>
      </c>
      <c r="B42" s="103" t="s">
        <v>6</v>
      </c>
      <c r="C42" s="104">
        <v>21</v>
      </c>
      <c r="D42" s="105">
        <v>225</v>
      </c>
      <c r="E42" s="106">
        <f t="shared" si="0"/>
        <v>246</v>
      </c>
      <c r="F42" s="107">
        <f>E42/E83</f>
        <v>3.2896496389408933E-2</v>
      </c>
    </row>
    <row r="43" spans="1:6" ht="33.75" hidden="1" customHeight="1" x14ac:dyDescent="0.2">
      <c r="A43" s="21">
        <v>8</v>
      </c>
      <c r="B43" s="78" t="s">
        <v>70</v>
      </c>
      <c r="C43" s="85"/>
      <c r="D43" s="86"/>
      <c r="E43" s="37">
        <f t="shared" si="0"/>
        <v>0</v>
      </c>
      <c r="F43" s="40">
        <f>E43/E83</f>
        <v>0</v>
      </c>
    </row>
    <row r="44" spans="1:6" ht="20.25" customHeight="1" x14ac:dyDescent="0.2">
      <c r="A44" s="108">
        <v>8</v>
      </c>
      <c r="B44" s="109" t="s">
        <v>7</v>
      </c>
      <c r="C44" s="110">
        <v>94</v>
      </c>
      <c r="D44" s="111">
        <v>107</v>
      </c>
      <c r="E44" s="112">
        <f t="shared" ref="E44:E77" si="7">SUM(C44:D44)</f>
        <v>201</v>
      </c>
      <c r="F44" s="113">
        <f>E44/E83</f>
        <v>2.6878844610858519E-2</v>
      </c>
    </row>
    <row r="45" spans="1:6" s="123" customFormat="1" ht="20.25" customHeight="1" x14ac:dyDescent="0.2">
      <c r="A45" s="21">
        <v>9</v>
      </c>
      <c r="B45" s="78" t="s">
        <v>61</v>
      </c>
      <c r="C45" s="85">
        <v>20</v>
      </c>
      <c r="D45" s="86">
        <v>37</v>
      </c>
      <c r="E45" s="37">
        <f t="shared" si="7"/>
        <v>57</v>
      </c>
      <c r="F45" s="40">
        <f>E45/E83</f>
        <v>7.622358919497192E-3</v>
      </c>
    </row>
    <row r="46" spans="1:6" ht="20.25" customHeight="1" x14ac:dyDescent="0.2">
      <c r="A46" s="21">
        <v>10</v>
      </c>
      <c r="B46" s="78" t="s">
        <v>120</v>
      </c>
      <c r="C46" s="85">
        <v>1</v>
      </c>
      <c r="D46" s="86">
        <v>0</v>
      </c>
      <c r="E46" s="37">
        <f t="shared" ref="E46" si="8">SUM(C46:D46)</f>
        <v>1</v>
      </c>
      <c r="F46" s="40">
        <f>E46/E83</f>
        <v>1.3372559507889809E-4</v>
      </c>
    </row>
    <row r="47" spans="1:6" ht="21" customHeight="1" x14ac:dyDescent="0.2">
      <c r="A47" s="108">
        <v>11</v>
      </c>
      <c r="B47" s="109" t="s">
        <v>8</v>
      </c>
      <c r="C47" s="110">
        <v>76</v>
      </c>
      <c r="D47" s="111">
        <v>118</v>
      </c>
      <c r="E47" s="112">
        <f t="shared" si="7"/>
        <v>194</v>
      </c>
      <c r="F47" s="113">
        <f>E47/E83</f>
        <v>2.5942765445306232E-2</v>
      </c>
    </row>
    <row r="48" spans="1:6" ht="18.75" customHeight="1" x14ac:dyDescent="0.2">
      <c r="A48" s="108">
        <v>12</v>
      </c>
      <c r="B48" s="109" t="s">
        <v>9</v>
      </c>
      <c r="C48" s="110">
        <v>98</v>
      </c>
      <c r="D48" s="111">
        <v>321</v>
      </c>
      <c r="E48" s="112">
        <f t="shared" si="7"/>
        <v>419</v>
      </c>
      <c r="F48" s="113">
        <f>E48/E83</f>
        <v>5.6031024338058302E-2</v>
      </c>
    </row>
    <row r="49" spans="1:6" ht="18.75" customHeight="1" x14ac:dyDescent="0.2">
      <c r="A49" s="108">
        <v>13</v>
      </c>
      <c r="B49" s="109" t="s">
        <v>10</v>
      </c>
      <c r="C49" s="110">
        <v>153</v>
      </c>
      <c r="D49" s="111">
        <v>1435</v>
      </c>
      <c r="E49" s="112">
        <f t="shared" si="7"/>
        <v>1588</v>
      </c>
      <c r="F49" s="113">
        <f>E49/E83</f>
        <v>0.21235624498529018</v>
      </c>
    </row>
    <row r="50" spans="1:6" ht="18.75" customHeight="1" x14ac:dyDescent="0.2">
      <c r="A50" s="21">
        <v>14</v>
      </c>
      <c r="B50" s="78" t="s">
        <v>71</v>
      </c>
      <c r="C50" s="91">
        <v>1</v>
      </c>
      <c r="D50" s="92">
        <v>3</v>
      </c>
      <c r="E50" s="37">
        <f t="shared" si="7"/>
        <v>4</v>
      </c>
      <c r="F50" s="40">
        <f>E50/E83</f>
        <v>5.3490238031559236E-4</v>
      </c>
    </row>
    <row r="51" spans="1:6" ht="18.75" customHeight="1" x14ac:dyDescent="0.2">
      <c r="A51" s="102">
        <v>15</v>
      </c>
      <c r="B51" s="103" t="s">
        <v>50</v>
      </c>
      <c r="C51" s="114">
        <v>26</v>
      </c>
      <c r="D51" s="115">
        <v>1</v>
      </c>
      <c r="E51" s="106">
        <f t="shared" si="7"/>
        <v>27</v>
      </c>
      <c r="F51" s="116">
        <f>E51/E83</f>
        <v>3.6105910671302486E-3</v>
      </c>
    </row>
    <row r="52" spans="1:6" ht="31.5" customHeight="1" x14ac:dyDescent="0.2">
      <c r="A52" s="108">
        <v>16</v>
      </c>
      <c r="B52" s="109" t="s">
        <v>21</v>
      </c>
      <c r="C52" s="117">
        <v>137</v>
      </c>
      <c r="D52" s="118">
        <v>569</v>
      </c>
      <c r="E52" s="112">
        <f t="shared" si="7"/>
        <v>706</v>
      </c>
      <c r="F52" s="119">
        <f>E52/E83</f>
        <v>9.4410270125702064E-2</v>
      </c>
    </row>
    <row r="53" spans="1:6" ht="31.5" customHeight="1" x14ac:dyDescent="0.2">
      <c r="A53" s="21">
        <v>17</v>
      </c>
      <c r="B53" s="78" t="s">
        <v>62</v>
      </c>
      <c r="C53" s="91">
        <v>2</v>
      </c>
      <c r="D53" s="92">
        <v>3</v>
      </c>
      <c r="E53" s="37">
        <f t="shared" si="7"/>
        <v>5</v>
      </c>
      <c r="F53" s="41">
        <f>E53/E83</f>
        <v>6.6862797539449053E-4</v>
      </c>
    </row>
    <row r="54" spans="1:6" ht="31.5" hidden="1" customHeight="1" x14ac:dyDescent="0.2">
      <c r="A54" s="21"/>
      <c r="B54" s="78" t="s">
        <v>74</v>
      </c>
      <c r="C54" s="91"/>
      <c r="D54" s="92"/>
      <c r="E54" s="37">
        <f t="shared" si="7"/>
        <v>0</v>
      </c>
      <c r="F54" s="41">
        <f>E54/E83</f>
        <v>0</v>
      </c>
    </row>
    <row r="55" spans="1:6" ht="34.5" customHeight="1" x14ac:dyDescent="0.2">
      <c r="A55" s="108">
        <v>18</v>
      </c>
      <c r="B55" s="109" t="s">
        <v>11</v>
      </c>
      <c r="C55" s="110">
        <v>347</v>
      </c>
      <c r="D55" s="111">
        <v>208</v>
      </c>
      <c r="E55" s="112">
        <f t="shared" si="7"/>
        <v>555</v>
      </c>
      <c r="F55" s="113">
        <f>E55/E83</f>
        <v>7.4217705268788445E-2</v>
      </c>
    </row>
    <row r="56" spans="1:6" ht="32.25" customHeight="1" x14ac:dyDescent="0.2">
      <c r="A56" s="108">
        <v>19</v>
      </c>
      <c r="B56" s="109" t="s">
        <v>12</v>
      </c>
      <c r="C56" s="110">
        <v>642</v>
      </c>
      <c r="D56" s="111">
        <v>233</v>
      </c>
      <c r="E56" s="112">
        <f t="shared" si="7"/>
        <v>875</v>
      </c>
      <c r="F56" s="113">
        <f>E56/E83</f>
        <v>0.11700989569403585</v>
      </c>
    </row>
    <row r="57" spans="1:6" ht="33.75" customHeight="1" x14ac:dyDescent="0.2">
      <c r="A57" s="21">
        <v>20</v>
      </c>
      <c r="B57" s="78" t="s">
        <v>13</v>
      </c>
      <c r="C57" s="85">
        <v>4</v>
      </c>
      <c r="D57" s="86">
        <v>73</v>
      </c>
      <c r="E57" s="37">
        <f t="shared" si="7"/>
        <v>77</v>
      </c>
      <c r="F57" s="40">
        <f>E57/E83</f>
        <v>1.0296870821075154E-2</v>
      </c>
    </row>
    <row r="58" spans="1:6" ht="34.5" customHeight="1" x14ac:dyDescent="0.2">
      <c r="A58" s="21">
        <v>21</v>
      </c>
      <c r="B58" s="78" t="s">
        <v>14</v>
      </c>
      <c r="C58" s="85">
        <v>8</v>
      </c>
      <c r="D58" s="86">
        <v>50</v>
      </c>
      <c r="E58" s="37">
        <f t="shared" si="7"/>
        <v>58</v>
      </c>
      <c r="F58" s="40">
        <f>E58/E83</f>
        <v>7.75608451457609E-3</v>
      </c>
    </row>
    <row r="59" spans="1:6" ht="18.75" customHeight="1" x14ac:dyDescent="0.25">
      <c r="A59" s="102">
        <v>22</v>
      </c>
      <c r="B59" s="120" t="s">
        <v>66</v>
      </c>
      <c r="C59" s="121">
        <v>24</v>
      </c>
      <c r="D59" s="122">
        <v>89</v>
      </c>
      <c r="E59" s="106">
        <f t="shared" si="7"/>
        <v>113</v>
      </c>
      <c r="F59" s="107">
        <f>E59/E83</f>
        <v>1.5110992243915485E-2</v>
      </c>
    </row>
    <row r="60" spans="1:6" ht="32.25" customHeight="1" x14ac:dyDescent="0.2">
      <c r="A60" s="102">
        <v>23</v>
      </c>
      <c r="B60" s="103" t="s">
        <v>15</v>
      </c>
      <c r="C60" s="104">
        <v>118</v>
      </c>
      <c r="D60" s="105">
        <v>344</v>
      </c>
      <c r="E60" s="106">
        <f t="shared" si="7"/>
        <v>462</v>
      </c>
      <c r="F60" s="107">
        <f>E60/E83</f>
        <v>6.1781224926450926E-2</v>
      </c>
    </row>
    <row r="61" spans="1:6" ht="50.25" customHeight="1" x14ac:dyDescent="0.2">
      <c r="A61" s="102">
        <v>24</v>
      </c>
      <c r="B61" s="103" t="s">
        <v>16</v>
      </c>
      <c r="C61" s="104">
        <v>100</v>
      </c>
      <c r="D61" s="105">
        <v>155</v>
      </c>
      <c r="E61" s="106">
        <f t="shared" si="7"/>
        <v>255</v>
      </c>
      <c r="F61" s="107">
        <f>E61/E83</f>
        <v>3.4100026745119014E-2</v>
      </c>
    </row>
    <row r="62" spans="1:6" s="17" customFormat="1" ht="47.25" customHeight="1" x14ac:dyDescent="0.2">
      <c r="A62" s="108">
        <v>25</v>
      </c>
      <c r="B62" s="109" t="s">
        <v>17</v>
      </c>
      <c r="C62" s="110">
        <v>464</v>
      </c>
      <c r="D62" s="111">
        <v>792</v>
      </c>
      <c r="E62" s="112">
        <f t="shared" si="7"/>
        <v>1256</v>
      </c>
      <c r="F62" s="113">
        <f>E62/E83</f>
        <v>0.16795934741909602</v>
      </c>
    </row>
    <row r="63" spans="1:6" s="17" customFormat="1" ht="34.5" customHeight="1" x14ac:dyDescent="0.2">
      <c r="A63" s="21">
        <v>26</v>
      </c>
      <c r="B63" s="78" t="s">
        <v>47</v>
      </c>
      <c r="C63" s="85">
        <v>8</v>
      </c>
      <c r="D63" s="86">
        <v>6</v>
      </c>
      <c r="E63" s="37">
        <f t="shared" si="7"/>
        <v>14</v>
      </c>
      <c r="F63" s="40">
        <f>E63/E83</f>
        <v>1.8721583311045735E-3</v>
      </c>
    </row>
    <row r="64" spans="1:6" ht="20.25" customHeight="1" x14ac:dyDescent="0.2">
      <c r="A64" s="21">
        <v>27</v>
      </c>
      <c r="B64" s="78" t="s">
        <v>18</v>
      </c>
      <c r="C64" s="85">
        <v>15</v>
      </c>
      <c r="D64" s="86">
        <v>7</v>
      </c>
      <c r="E64" s="37">
        <f t="shared" si="7"/>
        <v>22</v>
      </c>
      <c r="F64" s="40">
        <f>E64/E83</f>
        <v>2.941963091735758E-3</v>
      </c>
    </row>
    <row r="65" spans="1:6" ht="37.5" customHeight="1" x14ac:dyDescent="0.2">
      <c r="A65" s="21">
        <v>28</v>
      </c>
      <c r="B65" s="78" t="s">
        <v>49</v>
      </c>
      <c r="C65" s="85">
        <v>4</v>
      </c>
      <c r="D65" s="86">
        <v>1</v>
      </c>
      <c r="E65" s="37">
        <f t="shared" si="7"/>
        <v>5</v>
      </c>
      <c r="F65" s="40">
        <f>E65/E83</f>
        <v>6.6862797539449053E-4</v>
      </c>
    </row>
    <row r="66" spans="1:6" ht="36.75" customHeight="1" x14ac:dyDescent="0.2">
      <c r="A66" s="21">
        <v>29</v>
      </c>
      <c r="B66" s="79" t="s">
        <v>46</v>
      </c>
      <c r="C66" s="85">
        <v>1</v>
      </c>
      <c r="D66" s="86">
        <v>1</v>
      </c>
      <c r="E66" s="37">
        <f t="shared" si="7"/>
        <v>2</v>
      </c>
      <c r="F66" s="42">
        <f>E66/E83</f>
        <v>2.6745119015779618E-4</v>
      </c>
    </row>
    <row r="67" spans="1:6" ht="33.75" hidden="1" customHeight="1" x14ac:dyDescent="0.25">
      <c r="A67" s="21"/>
      <c r="B67" s="22" t="s">
        <v>67</v>
      </c>
      <c r="C67" s="89"/>
      <c r="D67" s="88"/>
      <c r="E67" s="37">
        <f t="shared" si="7"/>
        <v>0</v>
      </c>
      <c r="F67" s="42">
        <f>E67/E83</f>
        <v>0</v>
      </c>
    </row>
    <row r="68" spans="1:6" ht="45.75" customHeight="1" x14ac:dyDescent="0.2">
      <c r="A68" s="21">
        <v>30</v>
      </c>
      <c r="B68" s="78" t="s">
        <v>22</v>
      </c>
      <c r="C68" s="85">
        <v>71</v>
      </c>
      <c r="D68" s="86">
        <v>0</v>
      </c>
      <c r="E68" s="37">
        <f t="shared" si="7"/>
        <v>71</v>
      </c>
      <c r="F68" s="40">
        <f>E68/E83</f>
        <v>9.494517250601766E-3</v>
      </c>
    </row>
    <row r="69" spans="1:6" ht="65.25" customHeight="1" x14ac:dyDescent="0.2">
      <c r="A69" s="21">
        <v>31</v>
      </c>
      <c r="B69" s="78" t="s">
        <v>19</v>
      </c>
      <c r="C69" s="85">
        <v>26</v>
      </c>
      <c r="D69" s="86">
        <v>2</v>
      </c>
      <c r="E69" s="37">
        <f t="shared" si="7"/>
        <v>28</v>
      </c>
      <c r="F69" s="40">
        <f>E69/E83</f>
        <v>3.744316662209147E-3</v>
      </c>
    </row>
    <row r="70" spans="1:6" ht="34.5" customHeight="1" x14ac:dyDescent="0.2">
      <c r="A70" s="21">
        <v>32</v>
      </c>
      <c r="B70" s="78" t="s">
        <v>51</v>
      </c>
      <c r="C70" s="85">
        <v>6</v>
      </c>
      <c r="D70" s="86">
        <v>3</v>
      </c>
      <c r="E70" s="37">
        <f t="shared" si="7"/>
        <v>9</v>
      </c>
      <c r="F70" s="40">
        <f>E70/E83</f>
        <v>1.2035303557100829E-3</v>
      </c>
    </row>
    <row r="71" spans="1:6" ht="33" customHeight="1" x14ac:dyDescent="0.2">
      <c r="A71" s="21">
        <v>33</v>
      </c>
      <c r="B71" s="78" t="s">
        <v>57</v>
      </c>
      <c r="C71" s="85">
        <v>65</v>
      </c>
      <c r="D71" s="86">
        <v>0</v>
      </c>
      <c r="E71" s="37">
        <f t="shared" si="7"/>
        <v>65</v>
      </c>
      <c r="F71" s="40">
        <f>E71/E83</f>
        <v>8.6921636801283765E-3</v>
      </c>
    </row>
    <row r="72" spans="1:6" ht="49.5" customHeight="1" x14ac:dyDescent="0.2">
      <c r="A72" s="21">
        <v>34</v>
      </c>
      <c r="B72" s="78" t="s">
        <v>20</v>
      </c>
      <c r="C72" s="85">
        <v>12</v>
      </c>
      <c r="D72" s="86">
        <v>12</v>
      </c>
      <c r="E72" s="37">
        <f t="shared" si="7"/>
        <v>24</v>
      </c>
      <c r="F72" s="40">
        <f>E72/E83</f>
        <v>3.2094142818935543E-3</v>
      </c>
    </row>
    <row r="73" spans="1:6" ht="78.75" customHeight="1" thickBot="1" x14ac:dyDescent="0.25">
      <c r="A73" s="21">
        <v>35</v>
      </c>
      <c r="B73" s="80" t="s">
        <v>48</v>
      </c>
      <c r="C73" s="93">
        <v>37</v>
      </c>
      <c r="D73" s="94">
        <v>2</v>
      </c>
      <c r="E73" s="37">
        <f t="shared" si="7"/>
        <v>39</v>
      </c>
      <c r="F73" s="43">
        <f>E73/E83</f>
        <v>5.2152982080770263E-3</v>
      </c>
    </row>
    <row r="74" spans="1:6" ht="37.5" hidden="1" customHeight="1" x14ac:dyDescent="0.2">
      <c r="A74" s="21"/>
      <c r="B74" s="80" t="s">
        <v>100</v>
      </c>
      <c r="C74" s="93"/>
      <c r="D74" s="94"/>
      <c r="E74" s="37">
        <f t="shared" si="7"/>
        <v>0</v>
      </c>
      <c r="F74" s="43">
        <f>E74/E83</f>
        <v>0</v>
      </c>
    </row>
    <row r="75" spans="1:6" ht="37.5" hidden="1" customHeight="1" x14ac:dyDescent="0.2">
      <c r="A75" s="21">
        <v>35</v>
      </c>
      <c r="B75" s="81" t="s">
        <v>112</v>
      </c>
      <c r="C75" s="93"/>
      <c r="D75" s="94"/>
      <c r="E75" s="37">
        <f t="shared" ref="E75" si="9">SUM(C75:D75)</f>
        <v>0</v>
      </c>
      <c r="F75" s="43">
        <f>E75/E83</f>
        <v>0</v>
      </c>
    </row>
    <row r="76" spans="1:6" ht="49.5" hidden="1" customHeight="1" x14ac:dyDescent="0.2">
      <c r="A76" s="21"/>
      <c r="B76" s="80" t="s">
        <v>73</v>
      </c>
      <c r="C76" s="93"/>
      <c r="D76" s="94"/>
      <c r="E76" s="37">
        <f t="shared" si="7"/>
        <v>0</v>
      </c>
      <c r="F76" s="43">
        <f>E76/E83</f>
        <v>0</v>
      </c>
    </row>
    <row r="77" spans="1:6" ht="33.75" hidden="1" customHeight="1" x14ac:dyDescent="0.2">
      <c r="A77" s="21"/>
      <c r="B77" s="80" t="s">
        <v>98</v>
      </c>
      <c r="C77" s="93"/>
      <c r="D77" s="94"/>
      <c r="E77" s="37">
        <f t="shared" si="7"/>
        <v>0</v>
      </c>
      <c r="F77" s="43">
        <f>E77/E83</f>
        <v>0</v>
      </c>
    </row>
    <row r="78" spans="1:6" ht="33.75" hidden="1" customHeight="1" thickBot="1" x14ac:dyDescent="0.25">
      <c r="A78" s="21">
        <v>36</v>
      </c>
      <c r="B78" s="80" t="s">
        <v>113</v>
      </c>
      <c r="C78" s="95"/>
      <c r="D78" s="96"/>
      <c r="E78" s="97">
        <f t="shared" ref="E78" si="10">SUM(C78:D78)</f>
        <v>0</v>
      </c>
      <c r="F78" s="98">
        <f>E78/E83</f>
        <v>0</v>
      </c>
    </row>
    <row r="79" spans="1:6" ht="31.5" hidden="1" customHeight="1" x14ac:dyDescent="0.25">
      <c r="A79" s="21">
        <v>45</v>
      </c>
      <c r="B79" s="20" t="s">
        <v>91</v>
      </c>
      <c r="C79" s="36"/>
      <c r="D79" s="36"/>
      <c r="E79" s="37">
        <f t="shared" ref="E79:E82" si="11">SUM(C79:D79)</f>
        <v>0</v>
      </c>
      <c r="F79" s="43">
        <f>E79/E83</f>
        <v>0</v>
      </c>
    </row>
    <row r="80" spans="1:6" ht="31.5" hidden="1" customHeight="1" x14ac:dyDescent="0.25">
      <c r="A80" s="44"/>
      <c r="B80" s="62" t="s">
        <v>101</v>
      </c>
      <c r="C80" s="34"/>
      <c r="D80" s="34"/>
      <c r="E80" s="37">
        <f t="shared" si="11"/>
        <v>0</v>
      </c>
      <c r="F80" s="43">
        <f>E80/E83</f>
        <v>0</v>
      </c>
    </row>
    <row r="81" spans="1:6" ht="31.5" hidden="1" customHeight="1" x14ac:dyDescent="0.25">
      <c r="A81" s="44">
        <v>46</v>
      </c>
      <c r="B81" s="62" t="s">
        <v>109</v>
      </c>
      <c r="C81" s="34"/>
      <c r="D81" s="34"/>
      <c r="E81" s="49">
        <f t="shared" ref="E81" si="12">SUM(C81:D81)</f>
        <v>0</v>
      </c>
      <c r="F81" s="43">
        <f>E81/E83</f>
        <v>0</v>
      </c>
    </row>
    <row r="82" spans="1:6" ht="22.5" hidden="1" customHeight="1" thickBot="1" x14ac:dyDescent="0.25">
      <c r="A82" s="44">
        <v>46</v>
      </c>
      <c r="B82" s="45" t="s">
        <v>92</v>
      </c>
      <c r="C82" s="35"/>
      <c r="D82" s="35"/>
      <c r="E82" s="67">
        <f t="shared" si="11"/>
        <v>0</v>
      </c>
      <c r="F82" s="46">
        <f>E82/E83</f>
        <v>0</v>
      </c>
    </row>
    <row r="83" spans="1:6" ht="20.25" customHeight="1" thickBot="1" x14ac:dyDescent="0.3">
      <c r="A83" s="175" t="s">
        <v>1</v>
      </c>
      <c r="B83" s="176"/>
      <c r="C83" s="99">
        <f>SUM(C6:C82)</f>
        <v>2592</v>
      </c>
      <c r="D83" s="99">
        <f>SUM(D7:D82)</f>
        <v>4886</v>
      </c>
      <c r="E83" s="47">
        <f>SUM(E6:E82)</f>
        <v>7478</v>
      </c>
      <c r="F83" s="100">
        <f>SUM(F6:F82)</f>
        <v>0.99999999999999989</v>
      </c>
    </row>
    <row r="84" spans="1:6" ht="37.9" customHeight="1" x14ac:dyDescent="0.3">
      <c r="A84" s="10"/>
      <c r="B84" s="11"/>
      <c r="C84" s="68"/>
      <c r="D84" s="68"/>
      <c r="E84" s="9"/>
      <c r="F84" s="12"/>
    </row>
    <row r="85" spans="1:6" ht="56.25" customHeight="1" x14ac:dyDescent="0.3">
      <c r="A85" s="10"/>
      <c r="E85" s="9"/>
      <c r="F85" s="12"/>
    </row>
    <row r="86" spans="1:6" ht="57" customHeight="1" x14ac:dyDescent="0.3">
      <c r="A86" s="10"/>
      <c r="B86" s="11"/>
      <c r="C86" s="68"/>
      <c r="D86" s="68"/>
      <c r="E86" s="9"/>
      <c r="F86" s="12"/>
    </row>
    <row r="87" spans="1:6" ht="45" customHeight="1" x14ac:dyDescent="0.3">
      <c r="A87" s="10"/>
      <c r="B87" s="11"/>
      <c r="C87" s="68"/>
      <c r="D87" s="68"/>
      <c r="E87" s="9"/>
      <c r="F87" s="12"/>
    </row>
    <row r="88" spans="1:6" ht="18.75" x14ac:dyDescent="0.3">
      <c r="A88" s="174"/>
      <c r="B88" s="174"/>
      <c r="C88" s="74"/>
      <c r="D88" s="74"/>
      <c r="E88" s="13"/>
      <c r="F88" s="14"/>
    </row>
    <row r="89" spans="1:6" ht="15.75" x14ac:dyDescent="0.25">
      <c r="E89" s="4"/>
      <c r="F89" s="3"/>
    </row>
    <row r="90" spans="1:6" ht="18.75" x14ac:dyDescent="0.3">
      <c r="E90" s="9"/>
      <c r="F90" s="3"/>
    </row>
  </sheetData>
  <autoFilter ref="A3:F83">
    <filterColumn colId="0" showButton="0"/>
    <filterColumn colId="1" showButton="0"/>
    <filterColumn colId="2" showButton="0"/>
    <filterColumn colId="3" showButton="0"/>
    <filterColumn colId="4" showButton="0"/>
  </autoFilter>
  <mergeCells count="134">
    <mergeCell ref="AK1:AN1"/>
    <mergeCell ref="AO1:AR1"/>
    <mergeCell ref="AS1:AV1"/>
    <mergeCell ref="AW1:AZ1"/>
    <mergeCell ref="AK3:AN3"/>
    <mergeCell ref="AO3:AR3"/>
    <mergeCell ref="AS3:AV3"/>
    <mergeCell ref="AW3:AZ3"/>
    <mergeCell ref="A88:B88"/>
    <mergeCell ref="A83:B83"/>
    <mergeCell ref="U1:X1"/>
    <mergeCell ref="Y1:AB1"/>
    <mergeCell ref="AC1:AF1"/>
    <mergeCell ref="AG1:AJ1"/>
    <mergeCell ref="I1:L1"/>
    <mergeCell ref="M1:P1"/>
    <mergeCell ref="Q1:T1"/>
    <mergeCell ref="AC3:AF3"/>
    <mergeCell ref="AG3:AJ3"/>
    <mergeCell ref="A4:A5"/>
    <mergeCell ref="B4:B5"/>
    <mergeCell ref="E4:E5"/>
    <mergeCell ref="F4:F5"/>
    <mergeCell ref="C4:D4"/>
    <mergeCell ref="CG1:CJ1"/>
    <mergeCell ref="CK1:CN1"/>
    <mergeCell ref="BA1:BD1"/>
    <mergeCell ref="CO1:CR1"/>
    <mergeCell ref="CS1:CV1"/>
    <mergeCell ref="BQ1:BT1"/>
    <mergeCell ref="BU1:BX1"/>
    <mergeCell ref="BY1:CB1"/>
    <mergeCell ref="CC1:CF1"/>
    <mergeCell ref="BE1:BH1"/>
    <mergeCell ref="BI1:BL1"/>
    <mergeCell ref="BM1:BP1"/>
    <mergeCell ref="DM1:DP1"/>
    <mergeCell ref="DQ1:DT1"/>
    <mergeCell ref="DU1:DX1"/>
    <mergeCell ref="DY1:EB1"/>
    <mergeCell ref="CW1:CZ1"/>
    <mergeCell ref="DA1:DD1"/>
    <mergeCell ref="DE1:DH1"/>
    <mergeCell ref="DI1:DL1"/>
    <mergeCell ref="ES1:EV1"/>
    <mergeCell ref="FA1:FD1"/>
    <mergeCell ref="FE1:FH1"/>
    <mergeCell ref="EC1:EF1"/>
    <mergeCell ref="EG1:EJ1"/>
    <mergeCell ref="EK1:EN1"/>
    <mergeCell ref="EO1:ER1"/>
    <mergeCell ref="FY1:GB1"/>
    <mergeCell ref="GC1:GF1"/>
    <mergeCell ref="FU1:FX1"/>
    <mergeCell ref="IO1:IR1"/>
    <mergeCell ref="HM1:HP1"/>
    <mergeCell ref="HQ1:HT1"/>
    <mergeCell ref="HU1:HX1"/>
    <mergeCell ref="HY1:IB1"/>
    <mergeCell ref="IC1:IF1"/>
    <mergeCell ref="IG1:IJ1"/>
    <mergeCell ref="HE1:HH1"/>
    <mergeCell ref="HI1:HL1"/>
    <mergeCell ref="GS1:GV1"/>
    <mergeCell ref="GW1:GZ1"/>
    <mergeCell ref="HA1:HD1"/>
    <mergeCell ref="IS1:IV1"/>
    <mergeCell ref="I3:L3"/>
    <mergeCell ref="M3:P3"/>
    <mergeCell ref="Q3:T3"/>
    <mergeCell ref="U3:X3"/>
    <mergeCell ref="Y3:AB3"/>
    <mergeCell ref="BQ3:BT3"/>
    <mergeCell ref="BU3:BX3"/>
    <mergeCell ref="BY3:CB3"/>
    <mergeCell ref="CC3:CF3"/>
    <mergeCell ref="BA3:BD3"/>
    <mergeCell ref="BE3:BH3"/>
    <mergeCell ref="BI3:BL3"/>
    <mergeCell ref="BM3:BP3"/>
    <mergeCell ref="CW3:CZ3"/>
    <mergeCell ref="DA3:DD3"/>
    <mergeCell ref="DE3:DH3"/>
    <mergeCell ref="DI3:DL3"/>
    <mergeCell ref="CG3:CJ3"/>
    <mergeCell ref="GG1:GJ1"/>
    <mergeCell ref="IK1:IN1"/>
    <mergeCell ref="IS3:IV3"/>
    <mergeCell ref="HU3:HX3"/>
    <mergeCell ref="HY3:IB3"/>
    <mergeCell ref="IC3:IF3"/>
    <mergeCell ref="IG3:IJ3"/>
    <mergeCell ref="IK3:IN3"/>
    <mergeCell ref="IO3:IR3"/>
    <mergeCell ref="HE3:HH3"/>
    <mergeCell ref="HI3:HL3"/>
    <mergeCell ref="HM3:HP3"/>
    <mergeCell ref="HQ3:HT3"/>
    <mergeCell ref="CK3:CN3"/>
    <mergeCell ref="CO3:CR3"/>
    <mergeCell ref="CS3:CV3"/>
    <mergeCell ref="EC3:EF3"/>
    <mergeCell ref="EG3:EJ3"/>
    <mergeCell ref="DY3:EB3"/>
    <mergeCell ref="FI3:FL3"/>
    <mergeCell ref="FM3:FP3"/>
    <mergeCell ref="FQ3:FT3"/>
    <mergeCell ref="EK3:EN3"/>
    <mergeCell ref="EO3:ER3"/>
    <mergeCell ref="DM3:DP3"/>
    <mergeCell ref="C1:F1"/>
    <mergeCell ref="A2:F2"/>
    <mergeCell ref="A3:F3"/>
    <mergeCell ref="GO3:GR3"/>
    <mergeCell ref="GS3:GV3"/>
    <mergeCell ref="GW3:GZ3"/>
    <mergeCell ref="HA3:HD3"/>
    <mergeCell ref="FY3:GB3"/>
    <mergeCell ref="GC3:GF3"/>
    <mergeCell ref="GG3:GJ3"/>
    <mergeCell ref="GK3:GN3"/>
    <mergeCell ref="GK1:GN1"/>
    <mergeCell ref="FI1:FL1"/>
    <mergeCell ref="FM1:FP1"/>
    <mergeCell ref="FQ1:FT1"/>
    <mergeCell ref="DQ3:DT3"/>
    <mergeCell ref="DU3:DX3"/>
    <mergeCell ref="FU3:FX3"/>
    <mergeCell ref="ES3:EV3"/>
    <mergeCell ref="EW3:EZ3"/>
    <mergeCell ref="FA3:FD3"/>
    <mergeCell ref="FE3:FH3"/>
    <mergeCell ref="EW1:EZ1"/>
    <mergeCell ref="GO1:GR1"/>
  </mergeCells>
  <phoneticPr fontId="5" type="noConversion"/>
  <pageMargins left="0.78740157480314965" right="0.15748031496062992" top="0.39370078740157483" bottom="0.19685039370078741" header="0.35433070866141736" footer="0.35433070866141736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zoomScaleNormal="100" zoomScaleSheetLayoutView="100" workbookViewId="0">
      <selection activeCell="A11" sqref="A11:XFD20"/>
    </sheetView>
  </sheetViews>
  <sheetFormatPr defaultRowHeight="12.75" x14ac:dyDescent="0.2"/>
  <cols>
    <col min="1" max="1" width="5" customWidth="1"/>
    <col min="2" max="2" width="31.5703125" customWidth="1"/>
    <col min="3" max="3" width="13" customWidth="1"/>
    <col min="4" max="4" width="13.5703125" customWidth="1"/>
    <col min="5" max="5" width="10.140625" customWidth="1"/>
    <col min="6" max="6" width="12" customWidth="1"/>
    <col min="7" max="7" width="9.5703125" customWidth="1"/>
    <col min="8" max="9" width="16.28515625" customWidth="1"/>
    <col min="10" max="10" width="13.7109375" customWidth="1"/>
    <col min="11" max="11" width="9.5703125" customWidth="1"/>
  </cols>
  <sheetData>
    <row r="1" spans="1:11" ht="55.5" customHeight="1" x14ac:dyDescent="0.2">
      <c r="G1" s="189" t="s">
        <v>119</v>
      </c>
      <c r="H1" s="189"/>
      <c r="I1" s="189"/>
      <c r="J1" s="189"/>
    </row>
    <row r="2" spans="1:11" ht="27" customHeight="1" x14ac:dyDescent="0.25">
      <c r="A2" s="188" t="s">
        <v>118</v>
      </c>
      <c r="B2" s="188"/>
      <c r="C2" s="188"/>
      <c r="D2" s="188"/>
      <c r="E2" s="188"/>
      <c r="F2" s="188"/>
      <c r="G2" s="188"/>
      <c r="H2" s="188"/>
      <c r="I2" s="188"/>
      <c r="J2" s="188"/>
      <c r="K2" s="27"/>
    </row>
    <row r="3" spans="1:11" ht="34.5" customHeight="1" thickBot="1" x14ac:dyDescent="0.3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27"/>
    </row>
    <row r="4" spans="1:11" ht="57" hidden="1" customHeight="1" x14ac:dyDescent="0.2">
      <c r="A4" s="15"/>
    </row>
    <row r="5" spans="1:11" ht="46.5" customHeight="1" x14ac:dyDescent="0.2">
      <c r="A5" s="203" t="s">
        <v>27</v>
      </c>
      <c r="B5" s="194" t="s">
        <v>4</v>
      </c>
      <c r="C5" s="206" t="s">
        <v>36</v>
      </c>
      <c r="D5" s="209" t="s">
        <v>37</v>
      </c>
      <c r="E5" s="190" t="s">
        <v>39</v>
      </c>
      <c r="F5" s="191"/>
      <c r="G5" s="190" t="s">
        <v>35</v>
      </c>
      <c r="H5" s="191"/>
      <c r="I5" s="200" t="s">
        <v>38</v>
      </c>
      <c r="J5" s="197" t="s">
        <v>40</v>
      </c>
    </row>
    <row r="6" spans="1:11" ht="18" customHeight="1" x14ac:dyDescent="0.2">
      <c r="A6" s="204"/>
      <c r="B6" s="195"/>
      <c r="C6" s="207"/>
      <c r="D6" s="210"/>
      <c r="E6" s="192" t="s">
        <v>5</v>
      </c>
      <c r="F6" s="60" t="s">
        <v>23</v>
      </c>
      <c r="G6" s="192" t="s">
        <v>5</v>
      </c>
      <c r="H6" s="60" t="s">
        <v>41</v>
      </c>
      <c r="I6" s="201"/>
      <c r="J6" s="198"/>
    </row>
    <row r="7" spans="1:11" ht="48" customHeight="1" x14ac:dyDescent="0.2">
      <c r="A7" s="205"/>
      <c r="B7" s="196"/>
      <c r="C7" s="208"/>
      <c r="D7" s="211"/>
      <c r="E7" s="193"/>
      <c r="F7" s="61" t="s">
        <v>42</v>
      </c>
      <c r="G7" s="212"/>
      <c r="H7" s="61" t="s">
        <v>76</v>
      </c>
      <c r="I7" s="202"/>
      <c r="J7" s="199"/>
    </row>
    <row r="8" spans="1:11" ht="15" customHeight="1" x14ac:dyDescent="0.2">
      <c r="A8" s="16">
        <v>1</v>
      </c>
      <c r="B8" s="54">
        <v>2</v>
      </c>
      <c r="C8" s="56">
        <v>3</v>
      </c>
      <c r="D8" s="58">
        <v>4</v>
      </c>
      <c r="E8" s="56">
        <v>5</v>
      </c>
      <c r="F8" s="60">
        <v>6</v>
      </c>
      <c r="G8" s="56">
        <v>7</v>
      </c>
      <c r="H8" s="60">
        <v>8</v>
      </c>
      <c r="I8" s="59">
        <v>9</v>
      </c>
      <c r="J8" s="57">
        <v>10</v>
      </c>
    </row>
    <row r="9" spans="1:11" ht="40.5" customHeight="1" thickBot="1" x14ac:dyDescent="0.25">
      <c r="A9" s="26">
        <v>1</v>
      </c>
      <c r="B9" s="55" t="s">
        <v>85</v>
      </c>
      <c r="C9" s="65">
        <v>7478</v>
      </c>
      <c r="D9" s="65">
        <v>7368</v>
      </c>
      <c r="E9" s="65">
        <v>7152</v>
      </c>
      <c r="F9" s="65">
        <v>0</v>
      </c>
      <c r="G9" s="65">
        <v>60</v>
      </c>
      <c r="H9" s="65">
        <v>5</v>
      </c>
      <c r="I9" s="65">
        <v>4</v>
      </c>
      <c r="J9" s="65">
        <v>0</v>
      </c>
    </row>
    <row r="10" spans="1:11" ht="21.75" customHeight="1" thickBot="1" x14ac:dyDescent="0.25">
      <c r="A10" s="186" t="s">
        <v>86</v>
      </c>
      <c r="B10" s="187"/>
      <c r="C10" s="66">
        <f>C9</f>
        <v>7478</v>
      </c>
      <c r="D10" s="66">
        <f t="shared" ref="D10:J10" si="0">D9</f>
        <v>7368</v>
      </c>
      <c r="E10" s="66">
        <f t="shared" si="0"/>
        <v>7152</v>
      </c>
      <c r="F10" s="66">
        <f t="shared" si="0"/>
        <v>0</v>
      </c>
      <c r="G10" s="66">
        <f t="shared" si="0"/>
        <v>60</v>
      </c>
      <c r="H10" s="66">
        <f t="shared" si="0"/>
        <v>5</v>
      </c>
      <c r="I10" s="66">
        <f t="shared" si="0"/>
        <v>4</v>
      </c>
      <c r="J10" s="66">
        <f t="shared" si="0"/>
        <v>0</v>
      </c>
    </row>
  </sheetData>
  <mergeCells count="13">
    <mergeCell ref="A10:B10"/>
    <mergeCell ref="A2:J3"/>
    <mergeCell ref="G1:J1"/>
    <mergeCell ref="E5:F5"/>
    <mergeCell ref="E6:E7"/>
    <mergeCell ref="B5:B7"/>
    <mergeCell ref="J5:J7"/>
    <mergeCell ref="I5:I7"/>
    <mergeCell ref="A5:A7"/>
    <mergeCell ref="C5:C7"/>
    <mergeCell ref="D5:D7"/>
    <mergeCell ref="G5:H5"/>
    <mergeCell ref="G6:G7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Статистика</vt:lpstr>
      <vt:lpstr>тематика </vt:lpstr>
      <vt:lpstr>контроль</vt:lpstr>
      <vt:lpstr>контроль!Область_печати</vt:lpstr>
      <vt:lpstr>Статистика!Область_печати</vt:lpstr>
      <vt:lpstr>'тематика '!Область_печати</vt:lpstr>
    </vt:vector>
  </TitlesOfParts>
  <Company>umns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a329</dc:creator>
  <cp:lastModifiedBy>Пленкина Екатерина Ивановна</cp:lastModifiedBy>
  <cp:lastPrinted>2024-10-17T09:05:49Z</cp:lastPrinted>
  <dcterms:created xsi:type="dcterms:W3CDTF">2004-05-21T10:07:22Z</dcterms:created>
  <dcterms:modified xsi:type="dcterms:W3CDTF">2024-10-18T13:14:57Z</dcterms:modified>
</cp:coreProperties>
</file>